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jowdy-my.sharepoint.com/personal/blair_jowdy_com/Documents/JOWDY/00 Tours/04 DCRs (day closeout)/"/>
    </mc:Choice>
  </mc:AlternateContent>
  <xr:revisionPtr revIDLastSave="1" documentId="13_ncr:11_{EBBB0A5C-EB4B-40E6-8E6F-22EEA38215CB}" xr6:coauthVersionLast="47" xr6:coauthVersionMax="47" xr10:uidLastSave="{2BA7595D-14BF-4D0D-A3A0-D8F05B3A1BD9}"/>
  <bookViews>
    <workbookView xWindow="-98" yWindow="-98" windowWidth="20715" windowHeight="13276" xr2:uid="{4EFD951F-AB68-494A-9A16-38D7786BCE6B}"/>
  </bookViews>
  <sheets>
    <sheet name="DCR" sheetId="1" r:id="rId1"/>
  </sheets>
  <definedNames>
    <definedName name="_xlnm.Print_Area" localSheetId="0">DCR!$B$1:$J$53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3" i="1" l="1"/>
  <c r="H18" i="1"/>
  <c r="H11" i="1" l="1"/>
  <c r="F11" i="1"/>
  <c r="I21" i="1"/>
  <c r="I20" i="1"/>
  <c r="H14" i="1"/>
  <c r="I14" i="1"/>
  <c r="F14" i="1"/>
  <c r="I11" i="1"/>
  <c r="I18" i="1"/>
  <c r="I37" i="1"/>
  <c r="I38" i="1" s="1"/>
  <c r="I39" i="1" s="1"/>
  <c r="I29" i="1" l="1"/>
  <c r="I26" i="1"/>
  <c r="F18" i="1"/>
  <c r="I16" i="1"/>
  <c r="H16" i="1"/>
  <c r="F16" i="1"/>
  <c r="I15" i="1"/>
  <c r="H15" i="1"/>
  <c r="F15" i="1"/>
  <c r="I13" i="1"/>
  <c r="H13" i="1"/>
  <c r="F13" i="1"/>
  <c r="I12" i="1"/>
  <c r="H12" i="1"/>
  <c r="F12" i="1"/>
  <c r="I10" i="1"/>
  <c r="H10" i="1"/>
  <c r="F10" i="1"/>
  <c r="I9" i="1"/>
  <c r="H9" i="1"/>
  <c r="F9" i="1"/>
  <c r="I8" i="1"/>
  <c r="H8" i="1"/>
  <c r="F8" i="1"/>
  <c r="E23" i="1" l="1"/>
  <c r="I25" i="1"/>
  <c r="I27" i="1" s="1"/>
  <c r="I30" i="1" l="1"/>
  <c r="I31" i="1"/>
</calcChain>
</file>

<file path=xl/sharedStrings.xml><?xml version="1.0" encoding="utf-8"?>
<sst xmlns="http://schemas.openxmlformats.org/spreadsheetml/2006/main" count="49" uniqueCount="45">
  <si>
    <t>AT&amp;T Stadium Tours DCR</t>
  </si>
  <si>
    <t>Ver:</t>
  </si>
  <si>
    <t xml:space="preserve">Date: </t>
  </si>
  <si>
    <t>POS #1</t>
  </si>
  <si>
    <t>POS #2</t>
  </si>
  <si>
    <t>QTY</t>
  </si>
  <si>
    <t>TOTAL</t>
  </si>
  <si>
    <t>Package</t>
    <phoneticPr fontId="0" type="noConversion"/>
  </si>
  <si>
    <t>Price</t>
  </si>
  <si>
    <t xml:space="preserve">1st Sheet </t>
  </si>
  <si>
    <t>Digital Image</t>
  </si>
  <si>
    <t>Mega Pack</t>
  </si>
  <si>
    <t>360 video</t>
  </si>
  <si>
    <t>VIP 5x7</t>
  </si>
  <si>
    <t>VIP 5x7 (After Hours)</t>
  </si>
  <si>
    <t xml:space="preserve">Total Sales: </t>
  </si>
  <si>
    <t xml:space="preserve">Total VIP Sales: </t>
  </si>
  <si>
    <t xml:space="preserve">Total Sales (including VIP): </t>
  </si>
  <si>
    <t xml:space="preserve">Total Number of Transactions:  </t>
  </si>
  <si>
    <t xml:space="preserve">Average Sale:  </t>
  </si>
  <si>
    <t xml:space="preserve">Per Cap (Excluding VIP): </t>
  </si>
  <si>
    <t xml:space="preserve">Number of No-Shows: </t>
  </si>
  <si>
    <t xml:space="preserve">Number of Declines: </t>
  </si>
  <si>
    <t xml:space="preserve">Total Waste Sheets:  </t>
  </si>
  <si>
    <t xml:space="preserve">Total Product Cost: </t>
  </si>
  <si>
    <t xml:space="preserve">Completed By: </t>
  </si>
  <si>
    <t>Notes:</t>
  </si>
  <si>
    <t>There is no sales tax in any of the calculations on this form.</t>
  </si>
  <si>
    <t>1-5x7, 1-3.5x5, 2-2.5x3.5</t>
  </si>
  <si>
    <t>Military Free Sheet</t>
  </si>
  <si>
    <t xml:space="preserve">Number of By-Pass: </t>
  </si>
  <si>
    <t xml:space="preserve">Additional Sheet </t>
  </si>
  <si>
    <t>2-5x7</t>
  </si>
  <si>
    <t>Additional Sheet (2-5x7's)</t>
  </si>
  <si>
    <t>1st Sheet &amp; 1-digital image</t>
  </si>
  <si>
    <t>Additional Sheet - N/C</t>
  </si>
  <si>
    <t>1-Digital Image</t>
  </si>
  <si>
    <t xml:space="preserve">Number of Duplicates: </t>
  </si>
  <si>
    <t xml:space="preserve">Total Printed Sheets: </t>
  </si>
  <si>
    <t>Stadium Inside Pano 16x8</t>
  </si>
  <si>
    <t>Mega Pack Plus</t>
  </si>
  <si>
    <t>1st Sheet, 1-digital image, 1-16x8 pano</t>
  </si>
  <si>
    <t>1-16x8 pano</t>
  </si>
  <si>
    <t>2024.04.17</t>
  </si>
  <si>
    <t>Stefani Barrere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</si>
</sst>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  <numFmt numFmtId="165" formatCode="[$-F800]dddd\,\ mmmm\ dd\,\ yyyy"/>
    <numFmt numFmtId="166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Verdana"/>
      <family val="2"/>
    </font>
    <font>
      <b/>
      <sz val="10"/>
      <color theme="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2C5B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295B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</cellStyleXfs>
  <cellXfs count="82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top"/>
    </xf>
    <xf numFmtId="164" fontId="3" fillId="0" borderId="0" xfId="0" applyNumberFormat="1" applyFont="1" applyAlignment="1">
      <alignment horizontal="left" vertical="top"/>
    </xf>
    <xf numFmtId="0" fontId="4" fillId="0" borderId="0" xfId="0" applyFont="1" applyAlignment="1">
      <alignment horizontal="right" vertical="center"/>
    </xf>
    <xf numFmtId="0" fontId="3" fillId="0" borderId="0" xfId="0" applyFont="1" applyAlignment="1">
      <alignment horizontal="center"/>
    </xf>
    <xf numFmtId="0" fontId="3" fillId="0" borderId="0" xfId="3" applyFont="1" applyAlignment="1">
      <alignment vertical="center"/>
    </xf>
    <xf numFmtId="0" fontId="7" fillId="0" borderId="1" xfId="3" applyFont="1" applyBorder="1" applyAlignment="1">
      <alignment horizontal="left" vertical="center"/>
    </xf>
    <xf numFmtId="0" fontId="7" fillId="0" borderId="1" xfId="3" applyFont="1" applyBorder="1" applyAlignment="1">
      <alignment horizontal="center" vertical="center"/>
    </xf>
    <xf numFmtId="0" fontId="7" fillId="0" borderId="0" xfId="3" applyFont="1" applyAlignment="1">
      <alignment horizontal="center" vertical="center"/>
    </xf>
    <xf numFmtId="0" fontId="4" fillId="0" borderId="0" xfId="0" applyFont="1" applyAlignment="1">
      <alignment horizontal="center"/>
    </xf>
    <xf numFmtId="44" fontId="8" fillId="0" borderId="0" xfId="3" applyNumberFormat="1" applyFont="1" applyAlignment="1">
      <alignment vertical="center"/>
    </xf>
    <xf numFmtId="166" fontId="3" fillId="0" borderId="1" xfId="1" applyNumberFormat="1" applyFont="1" applyFill="1" applyBorder="1" applyProtection="1">
      <protection locked="0"/>
    </xf>
    <xf numFmtId="0" fontId="9" fillId="0" borderId="0" xfId="0" applyFont="1"/>
    <xf numFmtId="44" fontId="8" fillId="0" borderId="1" xfId="2" applyFont="1" applyBorder="1" applyProtection="1"/>
    <xf numFmtId="43" fontId="9" fillId="0" borderId="0" xfId="1" applyFont="1" applyProtection="1"/>
    <xf numFmtId="44" fontId="8" fillId="6" borderId="0" xfId="3" applyNumberFormat="1" applyFont="1" applyFill="1" applyAlignment="1">
      <alignment vertical="center"/>
    </xf>
    <xf numFmtId="166" fontId="3" fillId="6" borderId="1" xfId="1" applyNumberFormat="1" applyFont="1" applyFill="1" applyBorder="1" applyProtection="1"/>
    <xf numFmtId="0" fontId="9" fillId="6" borderId="0" xfId="0" applyFont="1" applyFill="1"/>
    <xf numFmtId="44" fontId="8" fillId="6" borderId="1" xfId="2" applyFont="1" applyFill="1" applyBorder="1" applyProtection="1"/>
    <xf numFmtId="166" fontId="3" fillId="3" borderId="1" xfId="1" applyNumberFormat="1" applyFont="1" applyFill="1" applyBorder="1" applyProtection="1">
      <protection locked="0"/>
    </xf>
    <xf numFmtId="44" fontId="3" fillId="0" borderId="0" xfId="2" applyFont="1" applyBorder="1" applyProtection="1"/>
    <xf numFmtId="0" fontId="8" fillId="0" borderId="0" xfId="3" applyFont="1" applyAlignment="1">
      <alignment horizontal="left" vertical="center"/>
    </xf>
    <xf numFmtId="166" fontId="3" fillId="0" borderId="0" xfId="1" applyNumberFormat="1" applyFont="1" applyProtection="1"/>
    <xf numFmtId="0" fontId="8" fillId="0" borderId="0" xfId="0" applyFont="1"/>
    <xf numFmtId="0" fontId="8" fillId="0" borderId="4" xfId="3" applyFont="1" applyBorder="1" applyAlignment="1">
      <alignment horizontal="left" vertical="center"/>
    </xf>
    <xf numFmtId="0" fontId="3" fillId="0" borderId="5" xfId="0" applyFont="1" applyBorder="1" applyAlignment="1">
      <alignment horizontal="right"/>
    </xf>
    <xf numFmtId="44" fontId="8" fillId="0" borderId="5" xfId="3" applyNumberFormat="1" applyFont="1" applyBorder="1" applyAlignment="1">
      <alignment vertical="center"/>
    </xf>
    <xf numFmtId="0" fontId="3" fillId="0" borderId="5" xfId="0" applyFont="1" applyBorder="1"/>
    <xf numFmtId="44" fontId="3" fillId="0" borderId="6" xfId="2" applyFont="1" applyFill="1" applyBorder="1" applyProtection="1"/>
    <xf numFmtId="0" fontId="8" fillId="0" borderId="7" xfId="3" applyFont="1" applyBorder="1" applyAlignment="1">
      <alignment horizontal="left" vertical="center"/>
    </xf>
    <xf numFmtId="0" fontId="3" fillId="0" borderId="0" xfId="0" applyFont="1" applyAlignment="1">
      <alignment horizontal="right"/>
    </xf>
    <xf numFmtId="44" fontId="3" fillId="0" borderId="0" xfId="2" applyFont="1" applyFill="1" applyBorder="1" applyAlignment="1" applyProtection="1">
      <alignment horizontal="center" vertical="center"/>
    </xf>
    <xf numFmtId="44" fontId="3" fillId="0" borderId="8" xfId="2" applyFont="1" applyFill="1" applyBorder="1" applyProtection="1"/>
    <xf numFmtId="44" fontId="3" fillId="3" borderId="2" xfId="2" applyFont="1" applyFill="1" applyBorder="1" applyProtection="1">
      <protection locked="0"/>
    </xf>
    <xf numFmtId="44" fontId="3" fillId="0" borderId="9" xfId="2" applyFont="1" applyFill="1" applyBorder="1" applyProtection="1"/>
    <xf numFmtId="44" fontId="3" fillId="0" borderId="9" xfId="2" applyFont="1" applyBorder="1" applyProtection="1"/>
    <xf numFmtId="44" fontId="3" fillId="0" borderId="10" xfId="2" applyFont="1" applyBorder="1" applyProtection="1"/>
    <xf numFmtId="44" fontId="3" fillId="0" borderId="8" xfId="2" applyFont="1" applyBorder="1" applyProtection="1"/>
    <xf numFmtId="166" fontId="3" fillId="3" borderId="2" xfId="1" applyNumberFormat="1" applyFont="1" applyFill="1" applyBorder="1" applyProtection="1">
      <protection locked="0"/>
    </xf>
    <xf numFmtId="166" fontId="3" fillId="0" borderId="9" xfId="1" applyNumberFormat="1" applyFont="1" applyBorder="1" applyProtection="1"/>
    <xf numFmtId="44" fontId="3" fillId="0" borderId="0" xfId="2" applyFont="1" applyFill="1" applyBorder="1" applyProtection="1"/>
    <xf numFmtId="166" fontId="8" fillId="0" borderId="9" xfId="1" applyNumberFormat="1" applyFont="1" applyBorder="1" applyProtection="1"/>
    <xf numFmtId="44" fontId="8" fillId="0" borderId="9" xfId="2" applyFont="1" applyBorder="1" applyProtection="1"/>
    <xf numFmtId="0" fontId="8" fillId="0" borderId="11" xfId="3" applyFont="1" applyBorder="1" applyAlignment="1">
      <alignment horizontal="left" vertical="center"/>
    </xf>
    <xf numFmtId="0" fontId="3" fillId="0" borderId="12" xfId="0" applyFont="1" applyBorder="1" applyAlignment="1">
      <alignment horizontal="right"/>
    </xf>
    <xf numFmtId="44" fontId="8" fillId="0" borderId="12" xfId="3" applyNumberFormat="1" applyFont="1" applyBorder="1" applyAlignment="1">
      <alignment vertical="center"/>
    </xf>
    <xf numFmtId="44" fontId="3" fillId="0" borderId="12" xfId="2" applyFont="1" applyBorder="1" applyProtection="1"/>
    <xf numFmtId="0" fontId="3" fillId="0" borderId="12" xfId="0" applyFont="1" applyBorder="1"/>
    <xf numFmtId="44" fontId="3" fillId="0" borderId="13" xfId="2" applyFont="1" applyBorder="1" applyProtection="1"/>
    <xf numFmtId="6" fontId="3" fillId="0" borderId="0" xfId="0" applyNumberFormat="1" applyFont="1"/>
    <xf numFmtId="166" fontId="3" fillId="0" borderId="0" xfId="1" applyNumberFormat="1" applyFont="1" applyFill="1" applyBorder="1" applyProtection="1"/>
    <xf numFmtId="43" fontId="9" fillId="0" borderId="0" xfId="1" applyFont="1" applyFill="1" applyBorder="1" applyProtection="1"/>
    <xf numFmtId="44" fontId="8" fillId="0" borderId="0" xfId="2" applyFont="1" applyFill="1" applyBorder="1" applyAlignment="1" applyProtection="1">
      <alignment vertical="top" wrapText="1"/>
    </xf>
    <xf numFmtId="44" fontId="9" fillId="0" borderId="10" xfId="2" applyFont="1" applyBorder="1" applyProtection="1"/>
    <xf numFmtId="0" fontId="8" fillId="0" borderId="3" xfId="3" applyFont="1" applyBorder="1" applyAlignment="1">
      <alignment horizontal="left" vertical="center"/>
    </xf>
    <xf numFmtId="44" fontId="8" fillId="0" borderId="3" xfId="3" applyNumberFormat="1" applyFont="1" applyBorder="1" applyAlignment="1">
      <alignment vertical="center"/>
    </xf>
    <xf numFmtId="0" fontId="8" fillId="6" borderId="0" xfId="3" applyFont="1" applyFill="1" applyAlignment="1">
      <alignment horizontal="left" vertical="center"/>
    </xf>
    <xf numFmtId="44" fontId="8" fillId="0" borderId="0" xfId="2" applyFont="1" applyAlignment="1" applyProtection="1">
      <alignment horizontal="left" vertical="center"/>
    </xf>
    <xf numFmtId="44" fontId="3" fillId="0" borderId="5" xfId="2" applyFont="1" applyFill="1" applyBorder="1" applyProtection="1"/>
    <xf numFmtId="0" fontId="8" fillId="0" borderId="14" xfId="3" applyFont="1" applyBorder="1" applyAlignment="1">
      <alignment horizontal="left" vertical="center"/>
    </xf>
    <xf numFmtId="0" fontId="8" fillId="0" borderId="1" xfId="3" applyFont="1" applyBorder="1" applyAlignment="1">
      <alignment horizontal="left" vertical="center"/>
    </xf>
    <xf numFmtId="0" fontId="8" fillId="0" borderId="15" xfId="3" applyFont="1" applyBorder="1" applyAlignment="1">
      <alignment horizontal="left" vertical="center"/>
    </xf>
    <xf numFmtId="0" fontId="8" fillId="3" borderId="16" xfId="3" applyFont="1" applyFill="1" applyBorder="1" applyAlignment="1" applyProtection="1">
      <alignment horizontal="left" vertical="top" wrapText="1"/>
      <protection locked="0"/>
    </xf>
    <xf numFmtId="0" fontId="8" fillId="3" borderId="3" xfId="3" applyFont="1" applyFill="1" applyBorder="1" applyAlignment="1" applyProtection="1">
      <alignment horizontal="left" vertical="top" wrapText="1"/>
      <protection locked="0"/>
    </xf>
    <xf numFmtId="0" fontId="8" fillId="3" borderId="17" xfId="3" applyFont="1" applyFill="1" applyBorder="1" applyAlignment="1" applyProtection="1">
      <alignment horizontal="left" vertical="top" wrapText="1"/>
      <protection locked="0"/>
    </xf>
    <xf numFmtId="0" fontId="8" fillId="3" borderId="18" xfId="3" applyFont="1" applyFill="1" applyBorder="1" applyAlignment="1" applyProtection="1">
      <alignment horizontal="left" vertical="top" wrapText="1"/>
      <protection locked="0"/>
    </xf>
    <xf numFmtId="0" fontId="8" fillId="3" borderId="0" xfId="3" applyFont="1" applyFill="1" applyAlignment="1" applyProtection="1">
      <alignment horizontal="left" vertical="top" wrapText="1"/>
      <protection locked="0"/>
    </xf>
    <xf numFmtId="0" fontId="8" fillId="3" borderId="19" xfId="3" applyFont="1" applyFill="1" applyBorder="1" applyAlignment="1" applyProtection="1">
      <alignment horizontal="left" vertical="top" wrapText="1"/>
      <protection locked="0"/>
    </xf>
    <xf numFmtId="0" fontId="8" fillId="3" borderId="20" xfId="3" applyFont="1" applyFill="1" applyBorder="1" applyAlignment="1" applyProtection="1">
      <alignment horizontal="left" vertical="top" wrapText="1"/>
      <protection locked="0"/>
    </xf>
    <xf numFmtId="0" fontId="8" fillId="3" borderId="2" xfId="3" applyFont="1" applyFill="1" applyBorder="1" applyAlignment="1" applyProtection="1">
      <alignment horizontal="left" vertical="top" wrapText="1"/>
      <protection locked="0"/>
    </xf>
    <xf numFmtId="0" fontId="8" fillId="3" borderId="21" xfId="3" applyFont="1" applyFill="1" applyBorder="1" applyAlignment="1" applyProtection="1">
      <alignment horizontal="left" vertical="top" wrapText="1"/>
      <protection locked="0"/>
    </xf>
    <xf numFmtId="0" fontId="2" fillId="2" borderId="1" xfId="0" applyFont="1" applyFill="1" applyBorder="1" applyAlignment="1">
      <alignment horizontal="center" vertical="center"/>
    </xf>
    <xf numFmtId="165" fontId="3" fillId="3" borderId="2" xfId="0" applyNumberFormat="1" applyFont="1" applyFill="1" applyBorder="1" applyAlignment="1" applyProtection="1">
      <alignment horizontal="left" vertical="center" indent="1"/>
      <protection locked="0"/>
    </xf>
    <xf numFmtId="0" fontId="6" fillId="4" borderId="3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 applyProtection="1">
      <alignment horizontal="left"/>
      <protection locked="0"/>
    </xf>
  </cellXfs>
  <cellStyles count="4">
    <cellStyle name="Comma" xfId="1" builtinId="3"/>
    <cellStyle name="Currency" xfId="2" builtinId="4"/>
    <cellStyle name="Normal" xfId="0" builtinId="0"/>
    <cellStyle name="Normal 2" xfId="3" xr:uid="{85172120-AE16-49E5-8F33-F989AA0025E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18038C-848B-40FF-AFEC-A34C6889B0F4}">
  <sheetPr>
    <pageSetUpPr fitToPage="1"/>
  </sheetPr>
  <dimension ref="B1:K56"/>
  <sheetViews>
    <sheetView showGridLines="0" tabSelected="1" zoomScale="85" zoomScaleNormal="85" workbookViewId="0">
      <selection activeCell="E38" sqref="E38"/>
    </sheetView>
  </sheetViews>
  <sheetFormatPr defaultColWidth="9.1328125" defaultRowHeight="13.15" x14ac:dyDescent="0.4"/>
  <cols>
    <col min="1" max="1" width="2.6640625" style="2" customWidth="1"/>
    <col min="2" max="2" width="21.46484375" style="2" customWidth="1"/>
    <col min="3" max="3" width="10.6640625" style="2" customWidth="1"/>
    <col min="4" max="4" width="2.6640625" style="2" customWidth="1"/>
    <col min="5" max="5" width="10.6640625" style="2" customWidth="1"/>
    <col min="6" max="6" width="2.6640625" style="2" customWidth="1"/>
    <col min="7" max="7" width="10.6640625" style="2" customWidth="1"/>
    <col min="8" max="8" width="2.6640625" style="2" customWidth="1"/>
    <col min="9" max="9" width="11.33203125" style="2" bestFit="1" customWidth="1"/>
    <col min="10" max="10" width="2.6640625" style="2" customWidth="1"/>
    <col min="11" max="16384" width="9.1328125" style="2"/>
  </cols>
  <sheetData>
    <row r="1" spans="2:11" ht="24" customHeight="1" x14ac:dyDescent="0.4">
      <c r="B1" s="75" t="s">
        <v>0</v>
      </c>
      <c r="C1" s="75"/>
      <c r="D1" s="75"/>
      <c r="E1" s="75"/>
      <c r="F1" s="75"/>
      <c r="G1" s="75"/>
      <c r="H1" s="75"/>
      <c r="I1" s="75"/>
      <c r="J1" s="1"/>
    </row>
    <row r="2" spans="2:11" ht="15" customHeight="1" x14ac:dyDescent="0.4">
      <c r="B2" s="3"/>
      <c r="E2" s="4"/>
      <c r="F2" s="5"/>
      <c r="G2" s="4"/>
      <c r="H2" s="5" t="s">
        <v>1</v>
      </c>
      <c r="I2" s="6">
        <v>7.0609999999999999</v>
      </c>
    </row>
    <row r="3" spans="2:11" ht="12.75" customHeight="1" x14ac:dyDescent="0.4">
      <c r="B3" s="7" t="s">
        <v>2</v>
      </c>
      <c r="C3" s="76" t="s">
        <v>43</v>
      </c>
      <c r="D3" s="76"/>
      <c r="E3" s="76"/>
      <c r="F3" s="76"/>
      <c r="G3" s="76"/>
      <c r="H3" s="76"/>
      <c r="I3" s="76"/>
    </row>
    <row r="4" spans="2:11" ht="12.75" customHeight="1" x14ac:dyDescent="0.4">
      <c r="B4" s="7"/>
      <c r="C4" s="7"/>
      <c r="D4" s="8"/>
      <c r="E4" s="8"/>
      <c r="G4" s="8"/>
    </row>
    <row r="5" spans="2:11" ht="12.75" customHeight="1" x14ac:dyDescent="0.4">
      <c r="B5" s="7"/>
      <c r="C5" s="7"/>
      <c r="D5" s="8"/>
      <c r="E5" s="8" t="s">
        <v>3</v>
      </c>
      <c r="G5" s="8" t="s">
        <v>4</v>
      </c>
    </row>
    <row r="6" spans="2:11" x14ac:dyDescent="0.4">
      <c r="B6" s="9"/>
      <c r="C6" s="9"/>
      <c r="D6" s="9"/>
      <c r="E6" s="77" t="s">
        <v>5</v>
      </c>
      <c r="G6" s="77" t="s">
        <v>5</v>
      </c>
      <c r="I6" s="79" t="s">
        <v>6</v>
      </c>
    </row>
    <row r="7" spans="2:11" x14ac:dyDescent="0.4">
      <c r="B7" s="10" t="s">
        <v>7</v>
      </c>
      <c r="C7" s="11" t="s">
        <v>8</v>
      </c>
      <c r="D7" s="12"/>
      <c r="E7" s="78"/>
      <c r="F7" s="13"/>
      <c r="G7" s="78"/>
      <c r="H7" s="13"/>
      <c r="I7" s="80"/>
    </row>
    <row r="8" spans="2:11" ht="12.75" customHeight="1" x14ac:dyDescent="0.4">
      <c r="B8" s="58" t="s">
        <v>9</v>
      </c>
      <c r="C8" s="59">
        <v>29.99</v>
      </c>
      <c r="D8" s="14"/>
      <c r="E8" s="15">
        <v>0</v>
      </c>
      <c r="F8" s="16">
        <f t="shared" ref="F8:F18" si="0">C8*E8</f>
        <v>0</v>
      </c>
      <c r="G8" s="15">
        <v>0</v>
      </c>
      <c r="H8" s="16">
        <f t="shared" ref="H8:H16" si="1">C8*G8</f>
        <v>0</v>
      </c>
      <c r="I8" s="17">
        <f t="shared" ref="I8:I16" si="2">C8*(E8+G8)</f>
        <v>0</v>
      </c>
      <c r="J8" s="18"/>
      <c r="K8" s="2" t="s">
        <v>28</v>
      </c>
    </row>
    <row r="9" spans="2:11" ht="12.75" customHeight="1" x14ac:dyDescent="0.4">
      <c r="B9" s="25" t="s">
        <v>31</v>
      </c>
      <c r="C9" s="14">
        <v>9.99</v>
      </c>
      <c r="D9" s="14"/>
      <c r="E9" s="15">
        <v>0</v>
      </c>
      <c r="F9" s="16">
        <f t="shared" si="0"/>
        <v>0</v>
      </c>
      <c r="G9" s="15">
        <v>0</v>
      </c>
      <c r="H9" s="16">
        <f t="shared" si="1"/>
        <v>0</v>
      </c>
      <c r="I9" s="17">
        <f t="shared" si="2"/>
        <v>0</v>
      </c>
      <c r="J9" s="18"/>
      <c r="K9" s="2" t="s">
        <v>28</v>
      </c>
    </row>
    <row r="10" spans="2:11" ht="12.75" customHeight="1" x14ac:dyDescent="0.4">
      <c r="B10" s="25" t="s">
        <v>33</v>
      </c>
      <c r="C10" s="14">
        <v>9.99</v>
      </c>
      <c r="D10" s="14"/>
      <c r="E10" s="15">
        <v>0</v>
      </c>
      <c r="F10" s="16">
        <f t="shared" si="0"/>
        <v>0</v>
      </c>
      <c r="G10" s="15">
        <v>0</v>
      </c>
      <c r="H10" s="16">
        <f t="shared" si="1"/>
        <v>0</v>
      </c>
      <c r="I10" s="17">
        <f t="shared" si="2"/>
        <v>0</v>
      </c>
      <c r="J10" s="18"/>
      <c r="K10" s="2" t="s">
        <v>32</v>
      </c>
    </row>
    <row r="11" spans="2:11" ht="12.75" customHeight="1" x14ac:dyDescent="0.4">
      <c r="B11" s="25" t="s">
        <v>39</v>
      </c>
      <c r="C11" s="14">
        <v>32.99</v>
      </c>
      <c r="D11" s="14"/>
      <c r="E11" s="15">
        <v>0</v>
      </c>
      <c r="F11" s="16">
        <f t="shared" si="0"/>
        <v>0</v>
      </c>
      <c r="G11" s="15">
        <v>0</v>
      </c>
      <c r="H11" s="16">
        <f t="shared" si="1"/>
        <v>0</v>
      </c>
      <c r="I11" s="17">
        <f t="shared" si="2"/>
        <v>0</v>
      </c>
      <c r="J11" s="18"/>
      <c r="K11" s="2" t="s">
        <v>42</v>
      </c>
    </row>
    <row r="12" spans="2:11" ht="12.75" customHeight="1" x14ac:dyDescent="0.4">
      <c r="B12" s="25" t="s">
        <v>10</v>
      </c>
      <c r="C12" s="14">
        <v>25.99</v>
      </c>
      <c r="D12" s="14"/>
      <c r="E12" s="15">
        <v>0</v>
      </c>
      <c r="F12" s="16">
        <f t="shared" si="0"/>
        <v>0</v>
      </c>
      <c r="G12" s="15">
        <v>0</v>
      </c>
      <c r="H12" s="16">
        <f t="shared" si="1"/>
        <v>0</v>
      </c>
      <c r="I12" s="17">
        <f t="shared" si="2"/>
        <v>0</v>
      </c>
      <c r="J12" s="18"/>
      <c r="K12" s="2" t="s">
        <v>36</v>
      </c>
    </row>
    <row r="13" spans="2:11" ht="12.75" customHeight="1" x14ac:dyDescent="0.4">
      <c r="B13" s="25" t="s">
        <v>11</v>
      </c>
      <c r="C13" s="14">
        <v>44.99</v>
      </c>
      <c r="D13" s="14"/>
      <c r="E13" s="15">
        <v>0</v>
      </c>
      <c r="F13" s="16">
        <f t="shared" si="0"/>
        <v>0</v>
      </c>
      <c r="G13" s="15">
        <v>0</v>
      </c>
      <c r="H13" s="16">
        <f t="shared" si="1"/>
        <v>0</v>
      </c>
      <c r="I13" s="17">
        <f t="shared" si="2"/>
        <v>0</v>
      </c>
      <c r="J13" s="18"/>
      <c r="K13" s="2" t="s">
        <v>34</v>
      </c>
    </row>
    <row r="14" spans="2:11" ht="12.75" customHeight="1" x14ac:dyDescent="0.4">
      <c r="B14" s="25" t="s">
        <v>40</v>
      </c>
      <c r="C14" s="14">
        <v>59.99</v>
      </c>
      <c r="D14" s="14"/>
      <c r="E14" s="15">
        <v>0</v>
      </c>
      <c r="F14" s="16">
        <f t="shared" si="0"/>
        <v>0</v>
      </c>
      <c r="G14" s="15">
        <v>0</v>
      </c>
      <c r="H14" s="16">
        <f t="shared" si="1"/>
        <v>0</v>
      </c>
      <c r="I14" s="17">
        <f t="shared" si="2"/>
        <v>0</v>
      </c>
      <c r="J14" s="18"/>
      <c r="K14" s="2" t="s">
        <v>41</v>
      </c>
    </row>
    <row r="15" spans="2:11" ht="12.75" customHeight="1" x14ac:dyDescent="0.4">
      <c r="B15" s="25" t="s">
        <v>29</v>
      </c>
      <c r="C15" s="14">
        <v>0</v>
      </c>
      <c r="D15" s="14"/>
      <c r="E15" s="15">
        <v>0</v>
      </c>
      <c r="F15" s="16">
        <f t="shared" si="0"/>
        <v>0</v>
      </c>
      <c r="G15" s="15">
        <v>0</v>
      </c>
      <c r="H15" s="16">
        <f t="shared" si="1"/>
        <v>0</v>
      </c>
      <c r="I15" s="17">
        <f t="shared" si="2"/>
        <v>0</v>
      </c>
      <c r="J15" s="18"/>
      <c r="K15" s="2" t="s">
        <v>35</v>
      </c>
    </row>
    <row r="16" spans="2:11" ht="12.75" customHeight="1" x14ac:dyDescent="0.4">
      <c r="B16" s="25"/>
      <c r="C16" s="14">
        <v>0</v>
      </c>
      <c r="D16" s="14"/>
      <c r="E16" s="15">
        <v>0</v>
      </c>
      <c r="F16" s="16">
        <f t="shared" si="0"/>
        <v>0</v>
      </c>
      <c r="G16" s="15">
        <v>0</v>
      </c>
      <c r="H16" s="16">
        <f t="shared" si="1"/>
        <v>0</v>
      </c>
      <c r="I16" s="17">
        <f t="shared" si="2"/>
        <v>0</v>
      </c>
      <c r="J16" s="18"/>
    </row>
    <row r="17" spans="2:10" ht="12.75" customHeight="1" x14ac:dyDescent="0.4">
      <c r="B17" s="60"/>
      <c r="C17" s="19"/>
      <c r="D17" s="19"/>
      <c r="E17" s="20"/>
      <c r="F17" s="21"/>
      <c r="G17" s="20"/>
      <c r="H17" s="21"/>
      <c r="I17" s="22"/>
      <c r="J17" s="18"/>
    </row>
    <row r="18" spans="2:10" ht="12.75" customHeight="1" x14ac:dyDescent="0.4">
      <c r="B18" s="25" t="s">
        <v>12</v>
      </c>
      <c r="C18" s="14">
        <v>25.99</v>
      </c>
      <c r="D18" s="14"/>
      <c r="E18" s="23">
        <v>0</v>
      </c>
      <c r="F18" s="16">
        <f t="shared" si="0"/>
        <v>0</v>
      </c>
      <c r="G18" s="23">
        <v>0</v>
      </c>
      <c r="H18" s="16">
        <f>C18*G18</f>
        <v>0</v>
      </c>
      <c r="I18" s="17">
        <f>C18*(E18+G18)</f>
        <v>0</v>
      </c>
      <c r="J18" s="18"/>
    </row>
    <row r="19" spans="2:10" ht="12.75" customHeight="1" x14ac:dyDescent="0.4">
      <c r="B19" s="60"/>
      <c r="C19" s="19"/>
      <c r="D19" s="19"/>
      <c r="E19" s="20"/>
      <c r="F19" s="21"/>
      <c r="G19" s="20"/>
      <c r="H19" s="21"/>
      <c r="I19" s="22"/>
      <c r="J19" s="18"/>
    </row>
    <row r="20" spans="2:10" ht="12.75" customHeight="1" x14ac:dyDescent="0.4">
      <c r="B20" s="25" t="s">
        <v>13</v>
      </c>
      <c r="C20" s="61">
        <v>2</v>
      </c>
      <c r="D20" s="14"/>
      <c r="E20" s="23">
        <v>10</v>
      </c>
      <c r="F20" s="16"/>
      <c r="G20" s="23">
        <v>0</v>
      </c>
      <c r="H20" s="16"/>
      <c r="I20" s="17">
        <f t="shared" ref="I20:I21" si="3">C20*(E20+G20)</f>
        <v>20</v>
      </c>
    </row>
    <row r="21" spans="2:10" ht="12.75" customHeight="1" x14ac:dyDescent="0.4">
      <c r="B21" s="25" t="s">
        <v>14</v>
      </c>
      <c r="C21" s="61">
        <v>2</v>
      </c>
      <c r="D21" s="14"/>
      <c r="E21" s="23">
        <v>0</v>
      </c>
      <c r="F21" s="16"/>
      <c r="G21" s="23">
        <v>0</v>
      </c>
      <c r="H21" s="16"/>
      <c r="I21" s="17">
        <f t="shared" si="3"/>
        <v>0</v>
      </c>
    </row>
    <row r="22" spans="2:10" ht="12.75" customHeight="1" thickBot="1" x14ac:dyDescent="0.45">
      <c r="B22" s="25"/>
      <c r="C22" s="25"/>
      <c r="D22" s="14"/>
      <c r="E22" s="26"/>
      <c r="F22" s="16"/>
      <c r="G22" s="26"/>
      <c r="H22" s="16"/>
      <c r="I22" s="27"/>
    </row>
    <row r="23" spans="2:10" ht="12.75" customHeight="1" x14ac:dyDescent="0.4">
      <c r="B23" s="28"/>
      <c r="C23" s="29"/>
      <c r="D23" s="30"/>
      <c r="E23" s="62">
        <f>SUM(F8:F18)</f>
        <v>0</v>
      </c>
      <c r="F23" s="31"/>
      <c r="G23" s="62">
        <f>SUM(H8:H18)</f>
        <v>0</v>
      </c>
      <c r="H23" s="31"/>
      <c r="I23" s="32"/>
    </row>
    <row r="24" spans="2:10" ht="12.75" customHeight="1" x14ac:dyDescent="0.4">
      <c r="B24" s="33"/>
      <c r="C24" s="34"/>
      <c r="D24" s="14"/>
      <c r="E24" s="35" t="s">
        <v>3</v>
      </c>
      <c r="F24" s="4"/>
      <c r="G24" s="35" t="s">
        <v>4</v>
      </c>
      <c r="I24" s="36"/>
    </row>
    <row r="25" spans="2:10" ht="12.75" customHeight="1" x14ac:dyDescent="0.4">
      <c r="B25" s="33"/>
      <c r="C25" s="34" t="s">
        <v>15</v>
      </c>
      <c r="D25" s="14"/>
      <c r="E25" s="37">
        <v>380.85</v>
      </c>
      <c r="G25" s="37">
        <v>159.94</v>
      </c>
      <c r="I25" s="38">
        <f>SUM(I8:I16)+I18+E25+G25</f>
        <v>540.79</v>
      </c>
    </row>
    <row r="26" spans="2:10" ht="12.75" customHeight="1" x14ac:dyDescent="0.4">
      <c r="B26" s="33"/>
      <c r="C26" s="34" t="s">
        <v>16</v>
      </c>
      <c r="D26" s="14"/>
      <c r="E26" s="24"/>
      <c r="G26" s="24"/>
      <c r="I26" s="39">
        <f>I20+I21</f>
        <v>20</v>
      </c>
    </row>
    <row r="27" spans="2:10" ht="12.75" customHeight="1" x14ac:dyDescent="0.4">
      <c r="B27" s="33"/>
      <c r="C27" s="34" t="s">
        <v>17</v>
      </c>
      <c r="D27" s="14"/>
      <c r="E27" s="24"/>
      <c r="G27" s="24"/>
      <c r="I27" s="40">
        <f>SUM(I25:I26)</f>
        <v>560.79</v>
      </c>
    </row>
    <row r="28" spans="2:10" ht="12.75" customHeight="1" x14ac:dyDescent="0.4">
      <c r="B28" s="33"/>
      <c r="C28" s="34"/>
      <c r="D28" s="14"/>
      <c r="E28" s="24"/>
      <c r="G28" s="24"/>
      <c r="I28" s="41"/>
    </row>
    <row r="29" spans="2:10" ht="12.75" customHeight="1" x14ac:dyDescent="0.4">
      <c r="B29" s="33"/>
      <c r="C29" s="34" t="s">
        <v>18</v>
      </c>
      <c r="D29" s="14"/>
      <c r="E29" s="42">
        <v>11</v>
      </c>
      <c r="G29" s="42">
        <v>7</v>
      </c>
      <c r="I29" s="43">
        <f>E29+G29</f>
        <v>18</v>
      </c>
    </row>
    <row r="30" spans="2:10" ht="12.75" customHeight="1" x14ac:dyDescent="0.4">
      <c r="B30" s="33"/>
      <c r="C30" s="34" t="s">
        <v>19</v>
      </c>
      <c r="D30" s="14"/>
      <c r="I30" s="39">
        <f>IFERROR(I25/I29,0)</f>
        <v>30.043888888888887</v>
      </c>
    </row>
    <row r="31" spans="2:10" ht="12.75" customHeight="1" x14ac:dyDescent="0.4">
      <c r="B31" s="33"/>
      <c r="C31" s="34" t="s">
        <v>20</v>
      </c>
      <c r="D31" s="14"/>
      <c r="I31" s="57">
        <f>I25/I38</f>
        <v>20.799615384615382</v>
      </c>
    </row>
    <row r="32" spans="2:10" ht="12.75" customHeight="1" x14ac:dyDescent="0.4">
      <c r="B32" s="33"/>
      <c r="C32" s="34"/>
      <c r="D32" s="14"/>
      <c r="E32" s="44"/>
      <c r="G32" s="44"/>
      <c r="I32" s="41"/>
    </row>
    <row r="33" spans="2:9" ht="12.75" customHeight="1" x14ac:dyDescent="0.4">
      <c r="B33" s="33"/>
      <c r="C33" s="34" t="s">
        <v>30</v>
      </c>
      <c r="D33" s="14"/>
      <c r="E33" s="42">
        <v>4</v>
      </c>
      <c r="G33" s="44"/>
      <c r="I33" s="41"/>
    </row>
    <row r="34" spans="2:9" ht="12.75" customHeight="1" x14ac:dyDescent="0.4">
      <c r="B34" s="33"/>
      <c r="C34" s="34" t="s">
        <v>21</v>
      </c>
      <c r="D34" s="14"/>
      <c r="E34" s="42">
        <v>12</v>
      </c>
      <c r="G34" s="44"/>
      <c r="I34" s="41"/>
    </row>
    <row r="35" spans="2:9" ht="12.75" customHeight="1" x14ac:dyDescent="0.4">
      <c r="B35" s="33"/>
      <c r="C35" s="34" t="s">
        <v>22</v>
      </c>
      <c r="D35" s="14"/>
      <c r="E35" s="42">
        <v>8</v>
      </c>
      <c r="G35" s="44"/>
      <c r="I35" s="41"/>
    </row>
    <row r="36" spans="2:9" ht="12.75" customHeight="1" x14ac:dyDescent="0.4">
      <c r="B36" s="33"/>
      <c r="C36" s="34" t="s">
        <v>37</v>
      </c>
      <c r="D36" s="14"/>
      <c r="E36" s="42">
        <v>2</v>
      </c>
      <c r="G36" s="44"/>
      <c r="I36" s="41"/>
    </row>
    <row r="37" spans="2:9" ht="12.75" customHeight="1" x14ac:dyDescent="0.4">
      <c r="B37" s="33"/>
      <c r="C37" s="34" t="s">
        <v>23</v>
      </c>
      <c r="D37" s="14"/>
      <c r="I37" s="43">
        <f>E35+E34+E33+E36</f>
        <v>26</v>
      </c>
    </row>
    <row r="38" spans="2:9" ht="12.75" customHeight="1" x14ac:dyDescent="0.4">
      <c r="B38" s="33"/>
      <c r="C38" s="34" t="s">
        <v>38</v>
      </c>
      <c r="D38" s="14"/>
      <c r="E38" s="42">
        <v>44</v>
      </c>
      <c r="I38" s="45">
        <f>E8+E9+E10+E13+G8+G9+G10+G13+E15+G15+I37</f>
        <v>26</v>
      </c>
    </row>
    <row r="39" spans="2:9" ht="12.75" customHeight="1" x14ac:dyDescent="0.4">
      <c r="B39" s="33"/>
      <c r="C39" s="34" t="s">
        <v>24</v>
      </c>
      <c r="D39" s="14"/>
      <c r="I39" s="46">
        <f>((I38*0.91))+((E11+G11)*0.59)+((E14+G14)*1.5)+((E20+E21+G20+G21)*0.36)</f>
        <v>27.259999999999998</v>
      </c>
    </row>
    <row r="40" spans="2:9" ht="12.75" customHeight="1" thickBot="1" x14ac:dyDescent="0.45">
      <c r="B40" s="47"/>
      <c r="C40" s="48"/>
      <c r="D40" s="49"/>
      <c r="E40" s="50"/>
      <c r="F40" s="51"/>
      <c r="G40" s="50"/>
      <c r="H40" s="51"/>
      <c r="I40" s="52"/>
    </row>
    <row r="41" spans="2:9" ht="12.75" customHeight="1" x14ac:dyDescent="0.4">
      <c r="B41" s="25"/>
      <c r="C41" s="53"/>
      <c r="D41" s="14"/>
      <c r="E41" s="54"/>
      <c r="F41" s="55"/>
      <c r="G41" s="54"/>
      <c r="H41" s="55"/>
      <c r="I41" s="56"/>
    </row>
    <row r="42" spans="2:9" ht="12.75" customHeight="1" x14ac:dyDescent="0.4">
      <c r="B42" s="34" t="s">
        <v>25</v>
      </c>
      <c r="C42" s="81" t="s">
        <v>44</v>
      </c>
      <c r="D42" s="81"/>
      <c r="E42" s="81"/>
      <c r="F42" s="81"/>
      <c r="G42" s="81"/>
      <c r="H42" s="81"/>
      <c r="I42" s="81"/>
    </row>
    <row r="43" spans="2:9" ht="12.75" customHeight="1" x14ac:dyDescent="0.4"/>
    <row r="44" spans="2:9" ht="12.75" customHeight="1" x14ac:dyDescent="0.4">
      <c r="B44" s="63" t="s">
        <v>26</v>
      </c>
      <c r="C44" s="64"/>
      <c r="D44" s="64"/>
      <c r="E44" s="64"/>
      <c r="F44" s="64"/>
      <c r="G44" s="64"/>
      <c r="H44" s="64"/>
      <c r="I44" s="65"/>
    </row>
    <row r="45" spans="2:9" ht="12.75" customHeight="1" x14ac:dyDescent="0.4">
      <c r="B45" s="66"/>
      <c r="C45" s="67"/>
      <c r="D45" s="67"/>
      <c r="E45" s="67"/>
      <c r="F45" s="67"/>
      <c r="G45" s="67"/>
      <c r="H45" s="67"/>
      <c r="I45" s="68"/>
    </row>
    <row r="46" spans="2:9" ht="12.75" customHeight="1" x14ac:dyDescent="0.4">
      <c r="B46" s="69"/>
      <c r="C46" s="70"/>
      <c r="D46" s="70"/>
      <c r="E46" s="70"/>
      <c r="F46" s="70"/>
      <c r="G46" s="70"/>
      <c r="H46" s="70"/>
      <c r="I46" s="71"/>
    </row>
    <row r="47" spans="2:9" ht="12.75" customHeight="1" x14ac:dyDescent="0.4">
      <c r="B47" s="69"/>
      <c r="C47" s="70"/>
      <c r="D47" s="70"/>
      <c r="E47" s="70"/>
      <c r="F47" s="70"/>
      <c r="G47" s="70"/>
      <c r="H47" s="70"/>
      <c r="I47" s="71"/>
    </row>
    <row r="48" spans="2:9" ht="12.75" customHeight="1" x14ac:dyDescent="0.4">
      <c r="B48" s="69"/>
      <c r="C48" s="70"/>
      <c r="D48" s="70"/>
      <c r="E48" s="70"/>
      <c r="F48" s="70"/>
      <c r="G48" s="70"/>
      <c r="H48" s="70"/>
      <c r="I48" s="71"/>
    </row>
    <row r="49" spans="2:9" ht="12.75" customHeight="1" x14ac:dyDescent="0.4">
      <c r="B49" s="69"/>
      <c r="C49" s="70"/>
      <c r="D49" s="70"/>
      <c r="E49" s="70"/>
      <c r="F49" s="70"/>
      <c r="G49" s="70"/>
      <c r="H49" s="70"/>
      <c r="I49" s="71"/>
    </row>
    <row r="50" spans="2:9" ht="12.75" customHeight="1" x14ac:dyDescent="0.4">
      <c r="B50" s="69"/>
      <c r="C50" s="70"/>
      <c r="D50" s="70"/>
      <c r="E50" s="70"/>
      <c r="F50" s="70"/>
      <c r="G50" s="70"/>
      <c r="H50" s="70"/>
      <c r="I50" s="71"/>
    </row>
    <row r="51" spans="2:9" ht="12.75" customHeight="1" x14ac:dyDescent="0.4">
      <c r="B51" s="69"/>
      <c r="C51" s="70"/>
      <c r="D51" s="70"/>
      <c r="E51" s="70"/>
      <c r="F51" s="70"/>
      <c r="G51" s="70"/>
      <c r="H51" s="70"/>
      <c r="I51" s="71"/>
    </row>
    <row r="52" spans="2:9" ht="12.75" customHeight="1" x14ac:dyDescent="0.4">
      <c r="B52" s="72"/>
      <c r="C52" s="73"/>
      <c r="D52" s="73"/>
      <c r="E52" s="73"/>
      <c r="F52" s="73"/>
      <c r="G52" s="73"/>
      <c r="H52" s="73"/>
      <c r="I52" s="74"/>
    </row>
    <row r="53" spans="2:9" ht="12.75" customHeight="1" x14ac:dyDescent="0.4">
      <c r="I53" s="56"/>
    </row>
    <row r="54" spans="2:9" ht="12.75" customHeight="1" x14ac:dyDescent="0.4">
      <c r="B54" s="3" t="s">
        <v>27</v>
      </c>
    </row>
    <row r="55" spans="2:9" ht="12.75" customHeight="1" x14ac:dyDescent="0.4"/>
    <row r="56" spans="2:9" ht="12.75" customHeight="1" x14ac:dyDescent="0.4"/>
  </sheetData>
  <sheetProtection algorithmName="SHA-512" hashValue="lPdM8E/Lyy/O9nzAd1AhXQBb5of75WJnPsnTc+wdGCccU5aOJh3paWsK5yWIyHeX+N/Oqe3hRuTha2neu5dC1w==" saltValue="X/JJ0lCmIjjrMtayp8xmyw==" spinCount="100000" sheet="1" selectLockedCells="1"/>
  <mergeCells count="8">
    <mergeCell ref="B44:I44"/>
    <mergeCell ref="B45:I52"/>
    <mergeCell ref="B1:I1"/>
    <mergeCell ref="C3:I3"/>
    <mergeCell ref="E6:E7"/>
    <mergeCell ref="G6:G7"/>
    <mergeCell ref="I6:I7"/>
    <mergeCell ref="C42:I42"/>
  </mergeCells>
  <printOptions horizontalCentered="1"/>
  <pageMargins left="0.25" right="0.25" top="0.13" bottom="0.13" header="0.3" footer="0.3"/>
  <pageSetup orientation="portrait" horizontalDpi="4294967294" verticalDpi="0" r:id="rId1"/>
  <ignoredErrors>
    <ignoredError sqref="I31" evalError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7d830c26-6e7f-4e18-859c-8e70f17f8706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58E6F75BEF8B47A1B675528143FA75" ma:contentTypeVersion="18" ma:contentTypeDescription="Create a new document." ma:contentTypeScope="" ma:versionID="9d07f38c028c1300cbabe65263d55e9a">
  <xsd:schema xmlns:xsd="http://www.w3.org/2001/XMLSchema" xmlns:xs="http://www.w3.org/2001/XMLSchema" xmlns:p="http://schemas.microsoft.com/office/2006/metadata/properties" xmlns:ns3="98012311-4a18-46c8-9ef6-31b1a32b0155" xmlns:ns4="7d830c26-6e7f-4e18-859c-8e70f17f8706" targetNamespace="http://schemas.microsoft.com/office/2006/metadata/properties" ma:root="true" ma:fieldsID="b3cac99b34340d9624fcb69a3ce4e3a8" ns3:_="" ns4:_="">
    <xsd:import namespace="98012311-4a18-46c8-9ef6-31b1a32b0155"/>
    <xsd:import namespace="7d830c26-6e7f-4e18-859c-8e70f17f8706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DateTaken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MediaServiceAutoKeyPoints" minOccurs="0"/>
                <xsd:element ref="ns4:MediaServiceKeyPoints" minOccurs="0"/>
                <xsd:element ref="ns4:MediaServiceLocation" minOccurs="0"/>
                <xsd:element ref="ns4:MediaLengthInSeconds" minOccurs="0"/>
                <xsd:element ref="ns4:_activity" minOccurs="0"/>
                <xsd:element ref="ns4:MediaServiceObjectDetectorVersions" minOccurs="0"/>
                <xsd:element ref="ns4:MediaServiceSystemTag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012311-4a18-46c8-9ef6-31b1a32b015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830c26-6e7f-4e18-859c-8e70f17f870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D436EDB-C118-485D-8578-AA38327A0D7C}">
  <ds:schemaRefs>
    <ds:schemaRef ds:uri="98012311-4a18-46c8-9ef6-31b1a32b0155"/>
    <ds:schemaRef ds:uri="http://purl.org/dc/elements/1.1/"/>
    <ds:schemaRef ds:uri="http://www.w3.org/XML/1998/namespace"/>
    <ds:schemaRef ds:uri="7d830c26-6e7f-4e18-859c-8e70f17f8706"/>
    <ds:schemaRef ds:uri="http://schemas.microsoft.com/office/2006/documentManagement/types"/>
    <ds:schemaRef ds:uri="http://schemas.microsoft.com/office/2006/metadata/properties"/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89F95D70-1E3C-465C-BF91-B4438F0412B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8012311-4a18-46c8-9ef6-31b1a32b0155"/>
    <ds:schemaRef ds:uri="7d830c26-6e7f-4e18-859c-8e70f17f870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B4FA40E-B2A0-4E7B-ADD7-32083E2F081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DCR</vt:lpstr>
      <vt:lpstr>DCR!Print_Area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Team Account</dc:creator>
  <cp:lastModifiedBy>Blair Berger</cp:lastModifiedBy>
  <cp:lastPrinted>2024-04-18T21:29:54Z</cp:lastPrinted>
  <dcterms:created xsi:type="dcterms:W3CDTF">2023-08-31T20:46:40Z</dcterms:created>
  <dcterms:modified xsi:type="dcterms:W3CDTF">2024-04-18T21:31:58Z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0x0101002158E6F75BEF8B47A1B675528143FA75</vt:lpwstr>
  </property>
</Properties>
</file>