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4 DCRs (day closeout)/"/>
    </mc:Choice>
  </mc:AlternateContent>
  <xr:revisionPtr revIDLastSave="13" documentId="13_ncr:11_{31C6A68A-21A0-4946-B29E-D8545AFEE8B9}" xr6:coauthVersionLast="47" xr6:coauthVersionMax="47" xr10:uidLastSave="{117BC3EA-8316-4C18-899C-5C77A1E342A9}"/>
  <bookViews>
    <workbookView xWindow="-120" yWindow="-120" windowWidth="29040" windowHeight="15525" xr2:uid="{4EFD951F-AB68-494A-9A16-38D7786BCE6B}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I14" i="1"/>
  <c r="F14" i="1"/>
  <c r="I11" i="1"/>
  <c r="I18" i="1"/>
  <c r="H18" i="1"/>
  <c r="I21" i="1"/>
  <c r="I20" i="1"/>
  <c r="I37" i="1"/>
  <c r="I38" i="1" s="1"/>
  <c r="I39" i="1" s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G23" i="1"/>
  <c r="I25" i="1"/>
  <c r="I27" i="1" s="1"/>
  <c r="I30" i="1" l="1"/>
  <c r="I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tc={0690090B-6F9A-4683-A6D2-9723BBB36043}</author>
    <author>tc={A046653E-3EAF-4B60-AC46-34737AB4B7D8}</author>
    <author>tc={87D2B4CB-ACF0-436F-A33C-3B15EF49D5ED}</author>
    <author>tc={C895C07F-4716-4C16-AFD0-E1C3CAA138EB}</author>
    <author>tc={493ED017-091E-4288-916C-BA21C531E2F9}</author>
  </authors>
  <commentList>
    <comment ref="E33" authorId="0" shapeId="0" xr:uid="{0690090B-6F9A-4683-A6D2-9723BBB36043}">
      <text>
        <t>[Threaded comment]
Your version of Excel allows you to read this threaded comment; however, any edits to it will get removed if the file is opened in a newer version of Excel. Learn more: https://go.microsoft.com/fwlink/?linkid=870924
Comment:
    Incorrect # should read 10</t>
      </text>
    </comment>
    <comment ref="E34" authorId="1" shapeId="0" xr:uid="{A046653E-3EAF-4B60-AC46-34737AB4B7D8}">
      <text>
        <t>[Threaded comment]
Your version of Excel allows you to read this threaded comment; however, any edits to it will get removed if the file is opened in a newer version of Excel. Learn more: https://go.microsoft.com/fwlink/?linkid=870924
Comment:
    Incorrect should read zero</t>
      </text>
    </comment>
    <comment ref="E35" authorId="2" shapeId="0" xr:uid="{87D2B4CB-ACF0-436F-A33C-3B15EF49D5ED}">
      <text>
        <t>[Threaded comment]
Your version of Excel allows you to read this threaded comment; however, any edits to it will get removed if the file is opened in a newer version of Excel. Learn more: https://go.microsoft.com/fwlink/?linkid=870924
Comment:
    Incorrect should read 3</t>
      </text>
    </comment>
    <comment ref="E36" authorId="3" shapeId="0" xr:uid="{C895C07F-4716-4C16-AFD0-E1C3CAA138EB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Entered as negative &amp; # was incorrect.
Should read zero duplicates.</t>
      </text>
    </comment>
    <comment ref="E38" authorId="4" shapeId="0" xr:uid="{493ED017-091E-4288-916C-BA21C531E2F9}">
      <text>
        <t>[Threaded comment]
Your version of Excel allows you to read this threaded comment; however, any edits to it will get removed if the file is opened in a newer version of Excel. Learn more: https://go.microsoft.com/fwlink/?linkid=870924
Comment:
    Was not entered</t>
      </text>
    </comment>
  </commentList>
</comments>
</file>

<file path=xl/sharedStrings.xml><?xml version="1.0" encoding="utf-8"?>
<sst xmlns="http://schemas.openxmlformats.org/spreadsheetml/2006/main" count="49" uniqueCount="45">
  <si>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</si>
  <si>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</si>
  <si>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</si>
  <si>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</si>
  <si>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</si>
  <si>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</si>
  <si>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</si>
  <si>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</si>
  <si>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</si>
  <si>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</si>
  <si>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</si>
  <si>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</si>
  <si>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</si>
  <si>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</si>
  <si>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</si>
  <si>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</si>
  <si>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</si>
  <si>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</si>
  <si>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</si>
  <si>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</si>
  <si>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</si>
  <si>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</si>
  <si>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</si>
  <si>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</si>
  <si>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</si>
  <si>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</si>
  <si>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</si>
  <si>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</si>
  <si>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</si>
  <si>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</si>
  <si>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</si>
  <si>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</si>
  <si>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</si>
  <si>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</si>
  <si>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</si>
  <si>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</si>
  <si>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</si>
  <si>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</si>
  <si>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</si>
  <si>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</si>
  <si>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</si>
  <si>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</si>
  <si>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</si>
  <si>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2024.02.08</t>
  </si>
  <si>
    <t>Andre \ Corrected by Blair (2/9/24)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</si>
</sst>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85172120-AE16-49E5-8F33-F989AA002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lair Berger" id="{86DEAC34-17AD-4D73-B9AE-07A0AB2FFD92}" userId="S::Blair@jowdy.com::188b2259-3118-4fd4-acb6-827c4c8673a8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33" dT="2024-02-09T18:33:19.49" personId="{86DEAC34-17AD-4D73-B9AE-07A0AB2FFD92}" id="{0690090B-6F9A-4683-A6D2-9723BBB36043}">
    <text>Incorrect # should read 10</text>
  </threadedComment>
  <threadedComment ref="E34" dT="2024-02-09T18:33:04.05" personId="{86DEAC34-17AD-4D73-B9AE-07A0AB2FFD92}" id="{A046653E-3EAF-4B60-AC46-34737AB4B7D8}">
    <text>Incorrect should read zero</text>
  </threadedComment>
  <threadedComment ref="E35" dT="2024-02-09T18:32:37.38" personId="{86DEAC34-17AD-4D73-B9AE-07A0AB2FFD92}" id="{87D2B4CB-ACF0-436F-A33C-3B15EF49D5ED}">
    <text>Incorrect should read 3</text>
  </threadedComment>
  <threadedComment ref="E36" dT="2024-02-09T18:32:10.45" personId="{86DEAC34-17AD-4D73-B9AE-07A0AB2FFD92}" id="{C895C07F-4716-4C16-AFD0-E1C3CAA138EB}">
    <text>Entered as negative &amp; # was incorrect.
Should read zero duplicates.</text>
  </threadedComment>
  <threadedComment ref="E38" dT="2024-02-09T18:31:31.05" personId="{86DEAC34-17AD-4D73-B9AE-07A0AB2FFD92}" id="{493ED017-091E-4288-916C-BA21C531E2F9}">
    <text>Was not entered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38C-848B-40FF-AFEC-A34C6889B0F4}">
  <sheetPr>
    <pageSetUpPr fitToPage="1"/>
  </sheetPr>
  <dimension ref="B1:K56"/>
  <sheetViews>
    <sheetView showGridLines="0" tabSelected="1" zoomScale="85" zoomScaleNormal="85" workbookViewId="0">
      <selection activeCell="E25" sqref="E25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7.06</v>
      </c>
    </row>
    <row r="3" spans="2:11" ht="12.75" customHeight="1" x14ac:dyDescent="0.2">
      <c r="B3" s="7" t="s">
        <v>2</v>
      </c>
      <c r="C3" s="76" t="s">
        <v>43</v>
      </c>
      <c r="D3" s="76"/>
      <c r="E3" s="76"/>
      <c r="F3" s="76"/>
      <c r="G3" s="76"/>
      <c r="H3" s="76"/>
      <c r="I3" s="76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2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2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2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2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2">
      <c r="B11" s="25" t="s">
        <v>39</v>
      </c>
      <c r="C11" s="14">
        <v>32.99</v>
      </c>
      <c r="D11" s="14"/>
      <c r="E11" s="15">
        <v>0</v>
      </c>
      <c r="F11" s="16"/>
      <c r="G11" s="15">
        <v>0</v>
      </c>
      <c r="H11" s="16"/>
      <c r="I11" s="17">
        <f t="shared" si="2"/>
        <v>0</v>
      </c>
      <c r="J11" s="18"/>
      <c r="K11" s="2" t="s">
        <v>42</v>
      </c>
    </row>
    <row r="12" spans="2:11" ht="12.75" customHeight="1" x14ac:dyDescent="0.2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2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2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2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2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2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2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 t="shared" ref="H18" si="3">E18*G18</f>
        <v>0</v>
      </c>
      <c r="I18" s="17">
        <f>C18*(E18+G18)</f>
        <v>0</v>
      </c>
      <c r="J18" s="18"/>
    </row>
    <row r="19" spans="2:10" ht="12.75" customHeight="1" x14ac:dyDescent="0.2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2">
      <c r="B20" s="25" t="s">
        <v>13</v>
      </c>
      <c r="C20" s="61">
        <v>2</v>
      </c>
      <c r="D20" s="14"/>
      <c r="E20" s="23">
        <v>20</v>
      </c>
      <c r="F20" s="16"/>
      <c r="G20" s="23">
        <v>0</v>
      </c>
      <c r="H20" s="16"/>
      <c r="I20" s="17">
        <f>(C20+G20)*E20</f>
        <v>40</v>
      </c>
    </row>
    <row r="21" spans="2:10" ht="12.75" customHeight="1" x14ac:dyDescent="0.2">
      <c r="B21" s="25" t="s">
        <v>14</v>
      </c>
      <c r="C21" s="61">
        <v>2</v>
      </c>
      <c r="D21" s="14"/>
      <c r="E21" s="23">
        <v>48</v>
      </c>
      <c r="F21" s="16"/>
      <c r="G21" s="23">
        <v>0</v>
      </c>
      <c r="H21" s="16"/>
      <c r="I21" s="17">
        <f>(C21+G21)*E21</f>
        <v>96</v>
      </c>
    </row>
    <row r="22" spans="2:10" ht="12.75" customHeight="1" thickBot="1" x14ac:dyDescent="0.2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2">
      <c r="B23" s="28"/>
      <c r="C23" s="29"/>
      <c r="D23" s="30"/>
      <c r="E23" s="62">
        <f>SUM(F8:F18)</f>
        <v>0</v>
      </c>
      <c r="F23" s="31"/>
      <c r="G23" s="62">
        <f>SUM(H8:H16)</f>
        <v>0</v>
      </c>
      <c r="H23" s="31"/>
      <c r="I23" s="32"/>
    </row>
    <row r="24" spans="2:10" ht="12.75" customHeight="1" x14ac:dyDescent="0.2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2">
      <c r="B25" s="33"/>
      <c r="C25" s="34" t="s">
        <v>15</v>
      </c>
      <c r="D25" s="14"/>
      <c r="E25" s="37">
        <v>231.9</v>
      </c>
      <c r="G25" s="37">
        <v>39.979999999999997</v>
      </c>
      <c r="I25" s="38">
        <f>SUM(I8:I16)+I18+E25+G25</f>
        <v>271.88</v>
      </c>
    </row>
    <row r="26" spans="2:10" ht="12.75" customHeight="1" x14ac:dyDescent="0.2">
      <c r="B26" s="33"/>
      <c r="C26" s="34" t="s">
        <v>16</v>
      </c>
      <c r="D26" s="14"/>
      <c r="E26" s="24"/>
      <c r="G26" s="24"/>
      <c r="I26" s="39">
        <f>I20+I21</f>
        <v>136</v>
      </c>
    </row>
    <row r="27" spans="2:10" ht="12.75" customHeight="1" x14ac:dyDescent="0.2">
      <c r="B27" s="33"/>
      <c r="C27" s="34" t="s">
        <v>17</v>
      </c>
      <c r="D27" s="14"/>
      <c r="E27" s="24"/>
      <c r="G27" s="24"/>
      <c r="I27" s="40">
        <f>SUM(I25:I26)</f>
        <v>407.88</v>
      </c>
    </row>
    <row r="28" spans="2:10" ht="12.75" customHeight="1" x14ac:dyDescent="0.2">
      <c r="B28" s="33"/>
      <c r="C28" s="34"/>
      <c r="D28" s="14"/>
      <c r="E28" s="24"/>
      <c r="G28" s="24"/>
      <c r="I28" s="41"/>
    </row>
    <row r="29" spans="2:10" ht="12.75" customHeight="1" x14ac:dyDescent="0.2">
      <c r="B29" s="33"/>
      <c r="C29" s="34" t="s">
        <v>18</v>
      </c>
      <c r="D29" s="14"/>
      <c r="E29" s="42">
        <v>9</v>
      </c>
      <c r="G29" s="42">
        <v>1</v>
      </c>
      <c r="I29" s="43">
        <f>E29+G29</f>
        <v>10</v>
      </c>
    </row>
    <row r="30" spans="2:10" ht="12.75" customHeight="1" x14ac:dyDescent="0.2">
      <c r="B30" s="33"/>
      <c r="C30" s="34" t="s">
        <v>19</v>
      </c>
      <c r="D30" s="14"/>
      <c r="I30" s="39">
        <f>IFERROR(I25/I29,0)</f>
        <v>27.187999999999999</v>
      </c>
    </row>
    <row r="31" spans="2:10" ht="12.75" customHeight="1" x14ac:dyDescent="0.2">
      <c r="B31" s="33"/>
      <c r="C31" s="34" t="s">
        <v>20</v>
      </c>
      <c r="D31" s="14"/>
      <c r="I31" s="57">
        <f>I25/I38</f>
        <v>20.913846153846155</v>
      </c>
    </row>
    <row r="32" spans="2:10" ht="12.75" customHeight="1" x14ac:dyDescent="0.2">
      <c r="B32" s="33"/>
      <c r="C32" s="34"/>
      <c r="D32" s="14"/>
      <c r="E32" s="44"/>
      <c r="G32" s="44"/>
      <c r="I32" s="41"/>
    </row>
    <row r="33" spans="2:9" ht="12.75" customHeight="1" x14ac:dyDescent="0.2">
      <c r="B33" s="33"/>
      <c r="C33" s="34" t="s">
        <v>30</v>
      </c>
      <c r="D33" s="14"/>
      <c r="E33" s="42">
        <v>10</v>
      </c>
      <c r="G33" s="44"/>
      <c r="I33" s="41"/>
    </row>
    <row r="34" spans="2:9" ht="12.75" customHeight="1" x14ac:dyDescent="0.2">
      <c r="B34" s="33"/>
      <c r="C34" s="34" t="s">
        <v>21</v>
      </c>
      <c r="D34" s="14"/>
      <c r="E34" s="42">
        <v>0</v>
      </c>
      <c r="G34" s="44"/>
      <c r="I34" s="41"/>
    </row>
    <row r="35" spans="2:9" ht="12.75" customHeight="1" x14ac:dyDescent="0.2">
      <c r="B35" s="33"/>
      <c r="C35" s="34" t="s">
        <v>22</v>
      </c>
      <c r="D35" s="14"/>
      <c r="E35" s="42">
        <v>3</v>
      </c>
      <c r="G35" s="44"/>
      <c r="I35" s="41"/>
    </row>
    <row r="36" spans="2:9" ht="12.75" customHeight="1" x14ac:dyDescent="0.2">
      <c r="B36" s="33"/>
      <c r="C36" s="34" t="s">
        <v>37</v>
      </c>
      <c r="D36" s="14"/>
      <c r="E36" s="42">
        <v>0</v>
      </c>
      <c r="G36" s="44"/>
      <c r="I36" s="41"/>
    </row>
    <row r="37" spans="2:9" ht="12.75" customHeight="1" x14ac:dyDescent="0.2">
      <c r="B37" s="33"/>
      <c r="C37" s="34" t="s">
        <v>23</v>
      </c>
      <c r="D37" s="14"/>
      <c r="I37" s="43">
        <f>E35+E34+E33+E36</f>
        <v>13</v>
      </c>
    </row>
    <row r="38" spans="2:9" ht="12.75" customHeight="1" x14ac:dyDescent="0.2">
      <c r="B38" s="33"/>
      <c r="C38" s="34" t="s">
        <v>38</v>
      </c>
      <c r="D38" s="14"/>
      <c r="E38" s="42">
        <v>27</v>
      </c>
      <c r="I38" s="45">
        <f>E8+E9+E10+E13+G8+G9+G10+G13+E15+G15+I37</f>
        <v>13</v>
      </c>
    </row>
    <row r="39" spans="2:9" ht="12.75" customHeight="1" x14ac:dyDescent="0.2">
      <c r="B39" s="33"/>
      <c r="C39" s="34" t="s">
        <v>24</v>
      </c>
      <c r="D39" s="14"/>
      <c r="I39" s="46">
        <f>((I38*0.91))+((E11+G11)*0.59)+((E14+G14)*1.5)+((E20+E21+G20+G21)*0.36)</f>
        <v>36.31</v>
      </c>
    </row>
    <row r="40" spans="2:9" ht="12.75" customHeight="1" thickBot="1" x14ac:dyDescent="0.2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2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2">
      <c r="B42" s="34" t="s">
        <v>25</v>
      </c>
      <c r="C42" s="81" t="s">
        <v>44</v>
      </c>
      <c r="D42" s="81"/>
      <c r="E42" s="81"/>
      <c r="F42" s="81"/>
      <c r="G42" s="81"/>
      <c r="H42" s="81"/>
      <c r="I42" s="81"/>
    </row>
    <row r="43" spans="2:9" ht="12.75" customHeight="1" x14ac:dyDescent="0.2"/>
    <row r="44" spans="2:9" ht="12.75" customHeight="1" x14ac:dyDescent="0.2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2">
      <c r="B45" s="66"/>
      <c r="C45" s="67"/>
      <c r="D45" s="67"/>
      <c r="E45" s="67"/>
      <c r="F45" s="67"/>
      <c r="G45" s="67"/>
      <c r="H45" s="67"/>
      <c r="I45" s="68"/>
    </row>
    <row r="46" spans="2:9" ht="12.75" customHeight="1" x14ac:dyDescent="0.2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2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2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2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2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2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2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2">
      <c r="I53" s="56"/>
    </row>
    <row r="54" spans="2:9" ht="12.75" customHeight="1" x14ac:dyDescent="0.2">
      <c r="B54" s="3" t="s">
        <v>27</v>
      </c>
    </row>
    <row r="55" spans="2:9" ht="12.75" customHeight="1" x14ac:dyDescent="0.2"/>
    <row r="56" spans="2:9" ht="12.75" customHeight="1" x14ac:dyDescent="0.2"/>
  </sheetData>
  <sheetProtection algorithmName="SHA-512" hashValue="yuGB+4CJ+YVh9ZxtYpV4qnGDSceVaQ+IRY70M/uUWTsWCsc2R8GRaZyGkKZSGZNYVuhSejif5eAEZlnoC5dYew==" saltValue="n0/MwzWLw4kdSOtPQU6YTQ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scale="64" orientation="landscape" horizontalDpi="0" verticalDpi="0" r:id="rId1"/>
  <ignoredErrors>
    <ignoredError sqref="I31" evalError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Props1.xml><?xml version="1.0" encoding="utf-8"?>
<ds:datastoreItem xmlns:ds="http://schemas.openxmlformats.org/officeDocument/2006/customXml" ds:itemID="{BFC40992-8E0E-48F3-B1D8-A16086EB67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DBA2F6-DB68-4F51-8E9D-9C3224A5CE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8C73EB-B5B6-42B2-9238-3EAE17B1A51F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  <ds:schemaRef ds:uri="http://schemas.openxmlformats.org/package/2006/metadata/core-properties"/>
    <ds:schemaRef ds:uri="7d830c26-6e7f-4e18-859c-8e70f17f8706"/>
    <ds:schemaRef ds:uri="98012311-4a18-46c8-9ef6-31b1a32b0155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Blair Berger</cp:lastModifiedBy>
  <dcterms:created xsi:type="dcterms:W3CDTF">2023-08-31T20:46:40Z</dcterms:created>
  <dcterms:modified xsi:type="dcterms:W3CDTF">2024-02-09T18:33:57Z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