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FC48A584-52E4-47F7-A167-70EC2A9AE939}" xr6:coauthVersionLast="47" xr6:coauthVersionMax="47" xr10:uidLastSave="{00000000-0000-0000-0000-000000000000}"/>
  <bookViews>
    <workbookView xWindow="-270" yWindow="1170" windowWidth="18000" windowHeight="9270" xr2:uid="{00000000-000D-0000-FFFF-FFFF00000000}"/>
  </bookViews>
  <sheets>
    <sheet name="10.27" sheetId="14" r:id="rId1"/>
    <sheet name="00.00 (2)" sheetId="13" r:id="rId2"/>
    <sheet name="10.15" sheetId="12" r:id="rId3"/>
    <sheet name="10.13" sheetId="11" r:id="rId4"/>
    <sheet name="10.12" sheetId="10" r:id="rId5"/>
    <sheet name="10.03" sheetId="9" r:id="rId6"/>
    <sheet name="00.00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4" l="1"/>
  <c r="E28" i="14" l="1"/>
  <c r="H28" i="14" s="1"/>
  <c r="H23" i="14"/>
  <c r="H20" i="14"/>
  <c r="W28" i="14"/>
  <c r="Y28" i="14" s="1"/>
  <c r="V28" i="14"/>
  <c r="O28" i="14"/>
  <c r="N28" i="14"/>
  <c r="M28" i="14"/>
  <c r="L28" i="14"/>
  <c r="K28" i="14"/>
  <c r="I28" i="14"/>
  <c r="G28" i="14"/>
  <c r="F28" i="14"/>
  <c r="J26" i="14"/>
  <c r="E26" i="14"/>
  <c r="H26" i="14" s="1"/>
  <c r="J25" i="14"/>
  <c r="H25" i="14"/>
  <c r="E25" i="14"/>
  <c r="J24" i="14"/>
  <c r="E24" i="14"/>
  <c r="H24" i="14" s="1"/>
  <c r="J23" i="14"/>
  <c r="E23" i="14"/>
  <c r="J22" i="14"/>
  <c r="E22" i="14"/>
  <c r="H22" i="14" s="1"/>
  <c r="J21" i="14"/>
  <c r="E21" i="14"/>
  <c r="H21" i="14" s="1"/>
  <c r="J20" i="14"/>
  <c r="E20" i="14"/>
  <c r="E19" i="14"/>
  <c r="J18" i="14"/>
  <c r="E18" i="14"/>
  <c r="H18" i="14" s="1"/>
  <c r="J17" i="14"/>
  <c r="E17" i="14"/>
  <c r="H17" i="14" s="1"/>
  <c r="J16" i="14"/>
  <c r="H16" i="14"/>
  <c r="E16" i="14"/>
  <c r="J15" i="14"/>
  <c r="E15" i="14"/>
  <c r="H15" i="14" s="1"/>
  <c r="J14" i="14"/>
  <c r="E14" i="14"/>
  <c r="H14" i="14" s="1"/>
  <c r="J13" i="14"/>
  <c r="E13" i="14"/>
  <c r="H13" i="14" s="1"/>
  <c r="J12" i="14"/>
  <c r="E12" i="14"/>
  <c r="H12" i="14" s="1"/>
  <c r="J11" i="14"/>
  <c r="E11" i="14"/>
  <c r="H11" i="14" s="1"/>
  <c r="J10" i="14"/>
  <c r="E10" i="14"/>
  <c r="H10" i="14" s="1"/>
  <c r="E9" i="14"/>
  <c r="J8" i="14"/>
  <c r="E8" i="14"/>
  <c r="H8" i="14" s="1"/>
  <c r="J6" i="14"/>
  <c r="E6" i="14"/>
  <c r="H6" i="14" s="1"/>
  <c r="E5" i="14"/>
  <c r="J4" i="14"/>
  <c r="E4" i="14"/>
  <c r="H4" i="14" s="1"/>
  <c r="E3" i="13"/>
  <c r="E4" i="13"/>
  <c r="X18" i="13"/>
  <c r="W18" i="13"/>
  <c r="V18" i="13"/>
  <c r="P18" i="13"/>
  <c r="O18" i="13"/>
  <c r="N18" i="13"/>
  <c r="M18" i="13"/>
  <c r="L18" i="13"/>
  <c r="K18" i="13"/>
  <c r="I18" i="13"/>
  <c r="G18" i="13"/>
  <c r="F18" i="13"/>
  <c r="E16" i="13"/>
  <c r="H16" i="13" s="1"/>
  <c r="J15" i="13"/>
  <c r="E15" i="13"/>
  <c r="H15" i="13" s="1"/>
  <c r="J14" i="13"/>
  <c r="E14" i="13"/>
  <c r="H14" i="13" s="1"/>
  <c r="J13" i="13"/>
  <c r="E13" i="13"/>
  <c r="H13" i="13" s="1"/>
  <c r="J12" i="13"/>
  <c r="H12" i="13"/>
  <c r="E12" i="13"/>
  <c r="J11" i="13"/>
  <c r="E11" i="13"/>
  <c r="H11" i="13" s="1"/>
  <c r="J10" i="13"/>
  <c r="E10" i="13"/>
  <c r="H10" i="13" s="1"/>
  <c r="J9" i="13"/>
  <c r="H9" i="13"/>
  <c r="E9" i="13"/>
  <c r="J8" i="13"/>
  <c r="E8" i="13"/>
  <c r="H8" i="13" s="1"/>
  <c r="J7" i="13"/>
  <c r="E7" i="13"/>
  <c r="H7" i="13" s="1"/>
  <c r="J6" i="13"/>
  <c r="E6" i="13"/>
  <c r="H6" i="13" s="1"/>
  <c r="J5" i="13"/>
  <c r="E5" i="13"/>
  <c r="H5" i="13" s="1"/>
  <c r="J3" i="13"/>
  <c r="E9" i="12"/>
  <c r="H9" i="12" s="1"/>
  <c r="C8" i="12"/>
  <c r="E8" i="12" s="1"/>
  <c r="H8" i="12" s="1"/>
  <c r="K3" i="12"/>
  <c r="J3" i="12" s="1"/>
  <c r="X13" i="12"/>
  <c r="W13" i="12"/>
  <c r="V13" i="12"/>
  <c r="P13" i="12"/>
  <c r="O13" i="12"/>
  <c r="N13" i="12"/>
  <c r="M13" i="12"/>
  <c r="L13" i="12"/>
  <c r="I13" i="12"/>
  <c r="G13" i="12"/>
  <c r="F13" i="12"/>
  <c r="E11" i="12"/>
  <c r="H11" i="12" s="1"/>
  <c r="J10" i="12"/>
  <c r="E10" i="12"/>
  <c r="H10" i="12" s="1"/>
  <c r="J9" i="12"/>
  <c r="J8" i="12"/>
  <c r="J7" i="12"/>
  <c r="E7" i="12"/>
  <c r="H7" i="12" s="1"/>
  <c r="J6" i="12"/>
  <c r="E6" i="12"/>
  <c r="H6" i="12" s="1"/>
  <c r="J5" i="12"/>
  <c r="E5" i="12"/>
  <c r="H5" i="12" s="1"/>
  <c r="J4" i="12"/>
  <c r="E4" i="12"/>
  <c r="H4" i="12" s="1"/>
  <c r="E3" i="12"/>
  <c r="J7" i="8"/>
  <c r="E7" i="8"/>
  <c r="H7" i="8" s="1"/>
  <c r="E17" i="11"/>
  <c r="H17" i="11" s="1"/>
  <c r="E5" i="11"/>
  <c r="H5" i="11" s="1"/>
  <c r="E4" i="11"/>
  <c r="H4" i="11" s="1"/>
  <c r="E3" i="11"/>
  <c r="H3" i="11" s="1"/>
  <c r="X19" i="11"/>
  <c r="W19" i="11"/>
  <c r="V19" i="11"/>
  <c r="P19" i="11"/>
  <c r="O19" i="11"/>
  <c r="N19" i="11"/>
  <c r="M19" i="11"/>
  <c r="L19" i="11"/>
  <c r="K19" i="11"/>
  <c r="I19" i="11"/>
  <c r="G19" i="11"/>
  <c r="F19" i="11"/>
  <c r="J16" i="11"/>
  <c r="E16" i="11"/>
  <c r="H16" i="11" s="1"/>
  <c r="J15" i="11"/>
  <c r="E15" i="11"/>
  <c r="H15" i="11" s="1"/>
  <c r="J14" i="11"/>
  <c r="E14" i="11"/>
  <c r="H14" i="11" s="1"/>
  <c r="J13" i="11"/>
  <c r="E13" i="11"/>
  <c r="H13" i="11" s="1"/>
  <c r="J12" i="11"/>
  <c r="E12" i="11"/>
  <c r="H12" i="11" s="1"/>
  <c r="J11" i="11"/>
  <c r="E11" i="11"/>
  <c r="H11" i="11" s="1"/>
  <c r="J10" i="11"/>
  <c r="E10" i="11"/>
  <c r="H10" i="11" s="1"/>
  <c r="J9" i="11"/>
  <c r="E9" i="11"/>
  <c r="H9" i="11" s="1"/>
  <c r="J8" i="11"/>
  <c r="E8" i="11"/>
  <c r="H8" i="11" s="1"/>
  <c r="J7" i="11"/>
  <c r="E7" i="11"/>
  <c r="H7" i="11" s="1"/>
  <c r="J6" i="11"/>
  <c r="E6" i="11"/>
  <c r="H6" i="11" s="1"/>
  <c r="J28" i="14" l="1"/>
  <c r="M30" i="14"/>
  <c r="I30" i="14"/>
  <c r="Q28" i="14"/>
  <c r="Y18" i="13"/>
  <c r="J18" i="13"/>
  <c r="I20" i="13"/>
  <c r="M20" i="13"/>
  <c r="E18" i="13"/>
  <c r="H18" i="13" s="1"/>
  <c r="H3" i="13"/>
  <c r="Q18" i="13"/>
  <c r="K13" i="12"/>
  <c r="I15" i="12"/>
  <c r="E13" i="12"/>
  <c r="H13" i="12" s="1"/>
  <c r="J13" i="12"/>
  <c r="M15" i="12"/>
  <c r="Q13" i="12"/>
  <c r="Y13" i="12"/>
  <c r="H3" i="12"/>
  <c r="J19" i="11"/>
  <c r="Y19" i="11"/>
  <c r="I21" i="11"/>
  <c r="Q19" i="11"/>
  <c r="E19" i="11"/>
  <c r="H19" i="11" s="1"/>
  <c r="M21" i="11"/>
  <c r="X12" i="10" l="1"/>
  <c r="W12" i="10"/>
  <c r="V12" i="10"/>
  <c r="P12" i="10"/>
  <c r="O12" i="10"/>
  <c r="N12" i="10"/>
  <c r="M12" i="10"/>
  <c r="L12" i="10"/>
  <c r="K12" i="10"/>
  <c r="I12" i="10"/>
  <c r="G12" i="10"/>
  <c r="F12" i="10"/>
  <c r="J10" i="10"/>
  <c r="E10" i="10"/>
  <c r="H10" i="10" s="1"/>
  <c r="J9" i="10"/>
  <c r="E9" i="10"/>
  <c r="H9" i="10" s="1"/>
  <c r="J8" i="10"/>
  <c r="E8" i="10"/>
  <c r="H8" i="10" s="1"/>
  <c r="E7" i="10"/>
  <c r="H7" i="10" s="1"/>
  <c r="J6" i="10"/>
  <c r="E6" i="10"/>
  <c r="H6" i="10" s="1"/>
  <c r="J5" i="10"/>
  <c r="E5" i="10"/>
  <c r="H5" i="10" s="1"/>
  <c r="J4" i="10"/>
  <c r="E4" i="10"/>
  <c r="H4" i="10" s="1"/>
  <c r="J3" i="10"/>
  <c r="E3" i="10"/>
  <c r="H3" i="10" s="1"/>
  <c r="I21" i="9"/>
  <c r="H6" i="9"/>
  <c r="E4" i="9"/>
  <c r="F4" i="9" s="1"/>
  <c r="Y21" i="9"/>
  <c r="V21" i="9"/>
  <c r="E9" i="9"/>
  <c r="E30" i="9"/>
  <c r="E5" i="9"/>
  <c r="E6" i="9"/>
  <c r="E7" i="9"/>
  <c r="E8" i="9"/>
  <c r="E10" i="9"/>
  <c r="E11" i="9"/>
  <c r="E12" i="9"/>
  <c r="Q18" i="9"/>
  <c r="E49" i="9"/>
  <c r="F49" i="9" s="1"/>
  <c r="E48" i="9"/>
  <c r="F48" i="9" s="1"/>
  <c r="A48" i="9"/>
  <c r="A49" i="9" s="1"/>
  <c r="V47" i="9"/>
  <c r="E47" i="9"/>
  <c r="F47" i="9" s="1"/>
  <c r="Y12" i="10" l="1"/>
  <c r="Q12" i="10"/>
  <c r="M14" i="10"/>
  <c r="J12" i="10"/>
  <c r="I14" i="10"/>
  <c r="E12" i="10"/>
  <c r="H12" i="10" s="1"/>
  <c r="E19" i="9"/>
  <c r="F19" i="9" s="1"/>
  <c r="E18" i="9"/>
  <c r="F18" i="9" s="1"/>
  <c r="E17" i="9"/>
  <c r="F17" i="9" s="1"/>
  <c r="E15" i="9"/>
  <c r="F15" i="9" s="1"/>
  <c r="E14" i="9"/>
  <c r="F14" i="9" s="1"/>
  <c r="F8" i="9"/>
  <c r="Q5" i="9"/>
  <c r="V39" i="9"/>
  <c r="A40" i="9"/>
  <c r="A41" i="9" s="1"/>
  <c r="A42" i="9" s="1"/>
  <c r="A43" i="9" s="1"/>
  <c r="E39" i="9"/>
  <c r="F39" i="9" s="1"/>
  <c r="Q9" i="9"/>
  <c r="Q4" i="9"/>
  <c r="V29" i="9"/>
  <c r="F30" i="9"/>
  <c r="A31" i="9"/>
  <c r="A32" i="9" s="1"/>
  <c r="A33" i="9" s="1"/>
  <c r="A34" i="9" s="1"/>
  <c r="A35" i="9" s="1"/>
  <c r="E43" i="9"/>
  <c r="F43" i="9" s="1"/>
  <c r="E42" i="9"/>
  <c r="F42" i="9" s="1"/>
  <c r="E41" i="9"/>
  <c r="F41" i="9" s="1"/>
  <c r="E40" i="9"/>
  <c r="F40" i="9" s="1"/>
  <c r="E31" i="9"/>
  <c r="F31" i="9" s="1"/>
  <c r="E29" i="9"/>
  <c r="F29" i="9" s="1"/>
  <c r="E33" i="9"/>
  <c r="F33" i="9" s="1"/>
  <c r="E32" i="9"/>
  <c r="F32" i="9" s="1"/>
  <c r="E34" i="9"/>
  <c r="F34" i="9" s="1"/>
  <c r="E35" i="9"/>
  <c r="F35" i="9" s="1"/>
  <c r="F5" i="9"/>
  <c r="O21" i="9"/>
  <c r="N21" i="9"/>
  <c r="M21" i="9"/>
  <c r="L21" i="9"/>
  <c r="K21" i="9"/>
  <c r="G21" i="9"/>
  <c r="J13" i="9"/>
  <c r="E13" i="9"/>
  <c r="H13" i="9" s="1"/>
  <c r="J12" i="9"/>
  <c r="H12" i="9"/>
  <c r="J11" i="9"/>
  <c r="H11" i="9"/>
  <c r="J10" i="9"/>
  <c r="H10" i="9"/>
  <c r="J7" i="9"/>
  <c r="H7" i="9"/>
  <c r="J6" i="9"/>
  <c r="L35" i="8"/>
  <c r="K35" i="8"/>
  <c r="I35" i="8"/>
  <c r="G35" i="8"/>
  <c r="F35" i="8"/>
  <c r="J17" i="8"/>
  <c r="H17" i="8"/>
  <c r="E17" i="8"/>
  <c r="J16" i="8"/>
  <c r="E16" i="8"/>
  <c r="H16" i="8" s="1"/>
  <c r="J15" i="8"/>
  <c r="H15" i="8"/>
  <c r="E15" i="8"/>
  <c r="J14" i="8"/>
  <c r="E14" i="8"/>
  <c r="H14" i="8" s="1"/>
  <c r="J13" i="8"/>
  <c r="E13" i="8"/>
  <c r="H13" i="8" s="1"/>
  <c r="J12" i="8"/>
  <c r="E12" i="8"/>
  <c r="H12" i="8" s="1"/>
  <c r="J11" i="8"/>
  <c r="E11" i="8"/>
  <c r="H11" i="8" s="1"/>
  <c r="J10" i="8"/>
  <c r="E10" i="8"/>
  <c r="H10" i="8" s="1"/>
  <c r="J9" i="8"/>
  <c r="H9" i="8"/>
  <c r="E9" i="8"/>
  <c r="J8" i="8"/>
  <c r="E8" i="8"/>
  <c r="H8" i="8" s="1"/>
  <c r="J6" i="8"/>
  <c r="E6" i="8"/>
  <c r="H6" i="8" s="1"/>
  <c r="J5" i="8"/>
  <c r="E5" i="8"/>
  <c r="H5" i="8" s="1"/>
  <c r="J4" i="8"/>
  <c r="E4" i="8"/>
  <c r="H4" i="8" s="1"/>
  <c r="J3" i="8"/>
  <c r="E3" i="8"/>
  <c r="H3" i="8" s="1"/>
  <c r="J27" i="8"/>
  <c r="J26" i="8"/>
  <c r="H21" i="8"/>
  <c r="J19" i="8"/>
  <c r="J20" i="8"/>
  <c r="J21" i="8"/>
  <c r="J22" i="8"/>
  <c r="J23" i="8"/>
  <c r="J18" i="8"/>
  <c r="J24" i="8"/>
  <c r="J25" i="8"/>
  <c r="J28" i="8"/>
  <c r="J29" i="8"/>
  <c r="J30" i="8"/>
  <c r="J31" i="8"/>
  <c r="J32" i="8"/>
  <c r="X35" i="8"/>
  <c r="W35" i="8"/>
  <c r="V35" i="8"/>
  <c r="P35" i="8"/>
  <c r="O35" i="8"/>
  <c r="N35" i="8"/>
  <c r="M35" i="8"/>
  <c r="E33" i="8"/>
  <c r="E32" i="8"/>
  <c r="E31" i="8"/>
  <c r="H31" i="8" s="1"/>
  <c r="E30" i="8"/>
  <c r="H30" i="8" s="1"/>
  <c r="E29" i="8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E20" i="8"/>
  <c r="H20" i="8" s="1"/>
  <c r="E19" i="8"/>
  <c r="H19" i="8" s="1"/>
  <c r="E18" i="8"/>
  <c r="H18" i="8" s="1"/>
  <c r="M37" i="8" l="1"/>
  <c r="E35" i="8"/>
  <c r="H35" i="8" s="1"/>
  <c r="F21" i="9"/>
  <c r="I23" i="9"/>
  <c r="E21" i="9"/>
  <c r="M23" i="9"/>
  <c r="Q21" i="9"/>
  <c r="Q23" i="9" s="1"/>
  <c r="J21" i="9"/>
  <c r="Y35" i="8"/>
  <c r="J35" i="8"/>
  <c r="I37" i="8"/>
  <c r="H29" i="8"/>
  <c r="H32" i="8"/>
  <c r="Q35" i="8"/>
  <c r="H33" i="8"/>
  <c r="H21" i="9" l="1"/>
</calcChain>
</file>

<file path=xl/sharedStrings.xml><?xml version="1.0" encoding="utf-8"?>
<sst xmlns="http://schemas.openxmlformats.org/spreadsheetml/2006/main" count="936" uniqueCount="87">
  <si>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</si>
  <si>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</si>
  <si>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</si>
  <si>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</si>
  <si>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</si>
  <si>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</si>
  <si>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</si>
  <si>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</si>
  <si>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</si>
  <si>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</si>
  <si>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</si>
  <si>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</si>
  <si>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</si>
  <si>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</si>
  <si>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>Sammye</t>
  </si>
  <si>
    <t>Ted</t>
  </si>
  <si>
    <t>Bart</t>
  </si>
  <si>
    <t>Maria</t>
  </si>
  <si>
    <t xml:space="preserve">DIGITAL </t>
  </si>
  <si>
    <t>WALK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</si>
  <si>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</si>
  <si>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</si>
  <si>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</si>
  <si>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</si>
  <si>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Duplicates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</si>
  <si>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</si>
  <si>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Kathy</t>
  </si>
  <si>
    <t>Manda</t>
  </si>
  <si>
    <t>-</t>
  </si>
  <si>
    <t>Brent</t>
  </si>
  <si>
    <t>Sherry</t>
  </si>
  <si>
    <t>Ples</t>
  </si>
  <si>
    <t>pos 1</t>
  </si>
  <si>
    <t>pos 2</t>
  </si>
  <si>
    <t>vip</t>
  </si>
  <si>
    <t xml:space="preserve"> Printed;  Waste Sheets.
 Bypass (@: []);  No-Show:  Decline,  Digital-only;  Stolen.</t>
  </si>
  <si>
    <t>AT&amp;T Stadium Tours 2023. DCR</t>
  </si>
  <si>
    <r>
      <rPr>
        <b/>
        <sz val="8"/>
        <color rgb="FFFF0000"/>
        <rFont val="Calibri"/>
        <family val="2"/>
        <scheme val="minor"/>
      </rPr>
      <t>Axel NCNS</t>
    </r>
    <r>
      <rPr>
        <b/>
        <sz val="8"/>
        <rFont val="Calibri"/>
        <family val="2"/>
        <scheme val="minor"/>
      </rPr>
      <t>; Missed first 2x groups</t>
    </r>
  </si>
  <si>
    <t>Multi</t>
  </si>
  <si>
    <t>Printed 23</t>
  </si>
  <si>
    <t>Printed 18</t>
  </si>
  <si>
    <t>Printed 19</t>
  </si>
  <si>
    <t>Printed 20</t>
  </si>
  <si>
    <t>Printed 21</t>
  </si>
  <si>
    <t>Ordered 200; Printed 101.</t>
  </si>
  <si>
    <t>SEE ABOVE</t>
  </si>
  <si>
    <t>Group 1</t>
  </si>
  <si>
    <t>Group 2</t>
  </si>
  <si>
    <t>Group 3</t>
  </si>
  <si>
    <t>Group 4</t>
  </si>
  <si>
    <t>Group 5</t>
  </si>
  <si>
    <t>Printed 64</t>
  </si>
  <si>
    <t>Printed 34</t>
  </si>
  <si>
    <t>Printed 27</t>
  </si>
  <si>
    <t>Ordered 160; Printed 159.</t>
  </si>
  <si>
    <t>SELF</t>
  </si>
  <si>
    <t>Ordered 14; Printed 26</t>
  </si>
  <si>
    <t>Ordered 11; Printed 10</t>
  </si>
  <si>
    <t>Ordered 17; Printed 14</t>
  </si>
  <si>
    <t>Ordered 32; Printed 27</t>
  </si>
  <si>
    <t>Printed 25</t>
  </si>
  <si>
    <t>Printed 35</t>
  </si>
  <si>
    <t>Ordered 20; Printed 60.</t>
  </si>
  <si>
    <t>Ordered 46; Printed 43</t>
  </si>
  <si>
    <t>Tim</t>
  </si>
  <si>
    <t>Cliff</t>
  </si>
  <si>
    <t>Ordered 23, Printed 22.</t>
  </si>
  <si>
    <t>1/3 declines due to customer only having cash</t>
  </si>
  <si>
    <t>Tim, Joy</t>
  </si>
  <si>
    <t>Kim</t>
  </si>
  <si>
    <t>Todd</t>
  </si>
  <si>
    <t>Roger</t>
  </si>
  <si>
    <t>Ordered 20; Printed.</t>
  </si>
  <si>
    <t>Ordered 100, Printed.</t>
  </si>
  <si>
    <t>Ordered 35, Printed.</t>
  </si>
  <si>
    <t>Phil</t>
  </si>
  <si>
    <t>Jody</t>
  </si>
  <si>
    <t>Asked the customer to not take a picture, but they did anyway.</t>
  </si>
  <si>
    <t>Suzanne</t>
  </si>
  <si>
    <t>Joy</t>
  </si>
  <si>
    <t>Tony</t>
  </si>
  <si>
    <t>n/a</t>
  </si>
  <si>
    <t>Carrie</t>
  </si>
  <si>
    <t>Glenn</t>
  </si>
  <si>
    <t>Wayne</t>
  </si>
  <si>
    <t>ADD</t>
  </si>
  <si>
    <t>AT&amp;T Stadium Tours 2023.10.27 DCR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</si>
</sst>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7" xfId="0" applyNumberForma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0" xfId="0" applyNumberFormat="1" applyFon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10" xfId="0" applyNumberForma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49" fontId="0" fillId="9" borderId="19" xfId="0" applyNumberForma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1" fontId="7" fillId="9" borderId="19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19" xfId="0" applyNumberFormat="1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1" fontId="11" fillId="4" borderId="29" xfId="0" applyNumberFormat="1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 textRotation="90"/>
    </xf>
    <xf numFmtId="0" fontId="2" fillId="12" borderId="2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9" xfId="0" applyFont="1" applyFill="1" applyBorder="1" applyAlignment="1">
      <alignment horizontal="center" vertical="center" textRotation="90"/>
    </xf>
    <xf numFmtId="0" fontId="2" fillId="5" borderId="22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  <xf numFmtId="0" fontId="2" fillId="6" borderId="1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4" fillId="8" borderId="24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20" fontId="10" fillId="10" borderId="12" xfId="0" applyNumberFormat="1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vertical="center"/>
    </xf>
    <xf numFmtId="1" fontId="10" fillId="10" borderId="12" xfId="0" applyNumberFormat="1" applyFont="1" applyFill="1" applyBorder="1" applyAlignment="1">
      <alignment horizontal="center" vertical="center"/>
    </xf>
    <xf numFmtId="1" fontId="10" fillId="10" borderId="16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0" fillId="0" borderId="0" xfId="0" applyFont="1"/>
    <xf numFmtId="20" fontId="10" fillId="13" borderId="12" xfId="0" applyNumberFormat="1" applyFont="1" applyFill="1" applyBorder="1" applyAlignment="1">
      <alignment horizontal="center" vertical="center"/>
    </xf>
    <xf numFmtId="0" fontId="15" fillId="13" borderId="13" xfId="0" applyFont="1" applyFill="1" applyBorder="1" applyAlignment="1">
      <alignment vertical="center"/>
    </xf>
    <xf numFmtId="1" fontId="10" fillId="13" borderId="12" xfId="0" applyNumberFormat="1" applyFont="1" applyFill="1" applyBorder="1" applyAlignment="1">
      <alignment horizontal="center" vertical="center"/>
    </xf>
    <xf numFmtId="1" fontId="10" fillId="13" borderId="16" xfId="0" applyNumberFormat="1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14" fillId="13" borderId="14" xfId="0" applyFont="1" applyFill="1" applyBorder="1" applyAlignment="1">
      <alignment horizontal="center" vertical="center"/>
    </xf>
    <xf numFmtId="0" fontId="14" fillId="13" borderId="15" xfId="0" applyFont="1" applyFill="1" applyBorder="1" applyAlignment="1">
      <alignment horizontal="center" vertical="center"/>
    </xf>
    <xf numFmtId="0" fontId="14" fillId="13" borderId="13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1" fontId="10" fillId="13" borderId="15" xfId="0" applyNumberFormat="1" applyFont="1" applyFill="1" applyBorder="1" applyAlignment="1">
      <alignment horizontal="center" vertical="center"/>
    </xf>
    <xf numFmtId="20" fontId="10" fillId="16" borderId="12" xfId="0" applyNumberFormat="1" applyFont="1" applyFill="1" applyBorder="1" applyAlignment="1">
      <alignment horizontal="center" vertical="center"/>
    </xf>
    <xf numFmtId="0" fontId="15" fillId="16" borderId="13" xfId="0" applyFont="1" applyFill="1" applyBorder="1" applyAlignment="1">
      <alignment vertical="center"/>
    </xf>
    <xf numFmtId="1" fontId="10" fillId="16" borderId="12" xfId="0" applyNumberFormat="1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0" xfId="0" applyFont="1" applyFill="1" applyAlignment="1">
      <alignment horizontal="right"/>
    </xf>
    <xf numFmtId="0" fontId="10" fillId="18" borderId="12" xfId="0" applyFont="1" applyFill="1" applyBorder="1" applyAlignment="1">
      <alignment horizontal="center" vertical="center"/>
    </xf>
    <xf numFmtId="20" fontId="10" fillId="18" borderId="12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vertical="center"/>
    </xf>
    <xf numFmtId="1" fontId="10" fillId="18" borderId="12" xfId="0" applyNumberFormat="1" applyFont="1" applyFill="1" applyBorder="1" applyAlignment="1">
      <alignment horizontal="center" vertical="center"/>
    </xf>
    <xf numFmtId="1" fontId="10" fillId="18" borderId="16" xfId="0" applyNumberFormat="1" applyFont="1" applyFill="1" applyBorder="1" applyAlignment="1">
      <alignment horizontal="center" vertical="center"/>
    </xf>
    <xf numFmtId="1" fontId="10" fillId="16" borderId="15" xfId="0" applyNumberFormat="1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4" fillId="16" borderId="14" xfId="0" applyFont="1" applyFill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20" fontId="10" fillId="11" borderId="12" xfId="0" applyNumberFormat="1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center" vertical="center"/>
    </xf>
    <xf numFmtId="1" fontId="10" fillId="11" borderId="16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20" fontId="10" fillId="14" borderId="12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vertical="center"/>
    </xf>
    <xf numFmtId="1" fontId="10" fillId="14" borderId="12" xfId="0" applyNumberFormat="1" applyFont="1" applyFill="1" applyBorder="1" applyAlignment="1">
      <alignment horizontal="center" vertical="center"/>
    </xf>
    <xf numFmtId="1" fontId="10" fillId="14" borderId="16" xfId="0" applyNumberFormat="1" applyFont="1" applyFill="1" applyBorder="1" applyAlignment="1">
      <alignment horizontal="center" vertical="center"/>
    </xf>
    <xf numFmtId="1" fontId="10" fillId="14" borderId="15" xfId="0" applyNumberFormat="1" applyFont="1" applyFill="1" applyBorder="1" applyAlignment="1">
      <alignment horizontal="center" vertical="center"/>
    </xf>
    <xf numFmtId="0" fontId="10" fillId="14" borderId="15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4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2" fillId="19" borderId="0" xfId="0" applyFont="1" applyFill="1" applyAlignment="1">
      <alignment horizontal="center" vertical="center"/>
    </xf>
    <xf numFmtId="0" fontId="19" fillId="19" borderId="27" xfId="0" applyFont="1" applyFill="1" applyBorder="1" applyAlignment="1">
      <alignment horizontal="center" vertical="center"/>
    </xf>
    <xf numFmtId="0" fontId="11" fillId="19" borderId="28" xfId="0" applyFont="1" applyFill="1" applyBorder="1" applyAlignment="1">
      <alignment horizontal="center" vertical="center"/>
    </xf>
    <xf numFmtId="164" fontId="10" fillId="10" borderId="12" xfId="0" applyNumberFormat="1" applyFont="1" applyFill="1" applyBorder="1" applyAlignment="1">
      <alignment horizontal="center"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3" borderId="12" xfId="0" applyNumberFormat="1" applyFont="1" applyFill="1" applyBorder="1" applyAlignment="1">
      <alignment horizontal="center" vertical="center"/>
    </xf>
    <xf numFmtId="164" fontId="10" fillId="13" borderId="1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8" fillId="13" borderId="32" xfId="0" applyFont="1" applyFill="1" applyBorder="1" applyAlignment="1">
      <alignment vertical="center" wrapText="1"/>
    </xf>
    <xf numFmtId="0" fontId="18" fillId="13" borderId="33" xfId="0" applyFont="1" applyFill="1" applyBorder="1" applyAlignment="1">
      <alignment vertical="center" wrapText="1"/>
    </xf>
    <xf numFmtId="0" fontId="18" fillId="13" borderId="18" xfId="0" applyFont="1" applyFill="1" applyBorder="1" applyAlignment="1">
      <alignment vertical="center" wrapText="1"/>
    </xf>
    <xf numFmtId="0" fontId="9" fillId="9" borderId="34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5" xfId="0" applyFont="1" applyFill="1" applyBorder="1" applyAlignment="1">
      <alignment vertical="center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9" fillId="10" borderId="31" xfId="0" applyFont="1" applyFill="1" applyBorder="1" applyAlignment="1">
      <alignment horizontal="left" vertical="top" wrapText="1"/>
    </xf>
    <xf numFmtId="0" fontId="18" fillId="10" borderId="32" xfId="0" applyFont="1" applyFill="1" applyBorder="1" applyAlignment="1">
      <alignment vertical="center" wrapText="1"/>
    </xf>
    <xf numFmtId="0" fontId="18" fillId="10" borderId="33" xfId="0" applyFont="1" applyFill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9" fillId="9" borderId="32" xfId="0" applyFont="1" applyFill="1" applyBorder="1" applyAlignment="1">
      <alignment vertical="center"/>
    </xf>
    <xf numFmtId="0" fontId="9" fillId="9" borderId="33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0" fontId="13" fillId="10" borderId="32" xfId="0" applyFont="1" applyFill="1" applyBorder="1" applyAlignment="1">
      <alignment vertical="center" wrapText="1"/>
    </xf>
    <xf numFmtId="0" fontId="13" fillId="10" borderId="33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8" fillId="16" borderId="32" xfId="0" applyFont="1" applyFill="1" applyBorder="1" applyAlignment="1">
      <alignment vertical="center" wrapText="1"/>
    </xf>
    <xf numFmtId="0" fontId="18" fillId="16" borderId="33" xfId="0" applyFont="1" applyFill="1" applyBorder="1" applyAlignment="1">
      <alignment vertical="center" wrapText="1"/>
    </xf>
    <xf numFmtId="0" fontId="18" fillId="16" borderId="18" xfId="0" applyFont="1" applyFill="1" applyBorder="1" applyAlignment="1">
      <alignment vertical="center" wrapText="1"/>
    </xf>
    <xf numFmtId="0" fontId="18" fillId="11" borderId="32" xfId="0" applyFont="1" applyFill="1" applyBorder="1" applyAlignment="1">
      <alignment vertical="center" wrapText="1"/>
    </xf>
    <xf numFmtId="0" fontId="18" fillId="11" borderId="33" xfId="0" applyFont="1" applyFill="1" applyBorder="1" applyAlignment="1">
      <alignment vertical="center" wrapText="1"/>
    </xf>
    <xf numFmtId="0" fontId="18" fillId="11" borderId="18" xfId="0" applyFont="1" applyFill="1" applyBorder="1" applyAlignment="1">
      <alignment vertical="center" wrapText="1"/>
    </xf>
    <xf numFmtId="0" fontId="18" fillId="18" borderId="32" xfId="0" applyFont="1" applyFill="1" applyBorder="1" applyAlignment="1">
      <alignment vertical="center" wrapText="1"/>
    </xf>
    <xf numFmtId="0" fontId="18" fillId="18" borderId="33" xfId="0" applyFont="1" applyFill="1" applyBorder="1" applyAlignment="1">
      <alignment vertical="center" wrapText="1"/>
    </xf>
    <xf numFmtId="0" fontId="18" fillId="18" borderId="18" xfId="0" applyFont="1" applyFill="1" applyBorder="1" applyAlignment="1">
      <alignment vertical="center" wrapText="1"/>
    </xf>
    <xf numFmtId="0" fontId="18" fillId="14" borderId="32" xfId="0" applyFont="1" applyFill="1" applyBorder="1" applyAlignment="1">
      <alignment vertical="center" wrapText="1"/>
    </xf>
    <xf numFmtId="0" fontId="18" fillId="14" borderId="33" xfId="0" applyFont="1" applyFill="1" applyBorder="1" applyAlignment="1">
      <alignment vertical="center" wrapText="1"/>
    </xf>
    <xf numFmtId="0" fontId="18" fillId="14" borderId="18" xfId="0" applyFont="1" applyFill="1" applyBorder="1" applyAlignment="1">
      <alignment vertical="center" wrapText="1"/>
    </xf>
    <xf numFmtId="0" fontId="20" fillId="15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114E-04B6-4C45-8131-1EBE0CE91713}">
  <sheetPr>
    <tabColor rgb="FFFF0000"/>
  </sheetPr>
  <dimension ref="A1:Y31"/>
  <sheetViews>
    <sheetView tabSelected="1" topLeftCell="B20" zoomScale="80" zoomScaleNormal="80" workbookViewId="0">
      <selection activeCell="D29" sqref="D29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9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25">
      <c r="A3" s="77">
        <v>0.41666666666666669</v>
      </c>
      <c r="B3" s="78" t="s">
        <v>81</v>
      </c>
      <c r="C3" s="144" t="s">
        <v>28</v>
      </c>
      <c r="D3" s="145" t="s">
        <v>28</v>
      </c>
      <c r="E3" s="67" t="s">
        <v>28</v>
      </c>
      <c r="F3" s="95" t="s">
        <v>28</v>
      </c>
      <c r="G3" s="81" t="s">
        <v>28</v>
      </c>
      <c r="H3" s="74" t="s">
        <v>28</v>
      </c>
      <c r="I3" s="85" t="s">
        <v>28</v>
      </c>
      <c r="J3" s="75" t="s">
        <v>28</v>
      </c>
      <c r="K3" s="82" t="s">
        <v>28</v>
      </c>
      <c r="L3" s="91" t="s">
        <v>28</v>
      </c>
      <c r="M3" s="92" t="s">
        <v>28</v>
      </c>
      <c r="N3" s="92" t="s">
        <v>28</v>
      </c>
      <c r="O3" s="92" t="s">
        <v>28</v>
      </c>
      <c r="P3" s="93" t="s">
        <v>28</v>
      </c>
      <c r="Q3" s="147"/>
      <c r="R3" s="148"/>
      <c r="S3" s="148"/>
      <c r="T3" s="148"/>
      <c r="U3" s="149"/>
      <c r="V3" s="88" t="s">
        <v>28</v>
      </c>
      <c r="W3" s="88" t="s">
        <v>28</v>
      </c>
      <c r="X3" s="88" t="s">
        <v>28</v>
      </c>
    </row>
    <row r="4" spans="1:24" s="76" customFormat="1" ht="26.25" customHeight="1" x14ac:dyDescent="0.25">
      <c r="A4" s="69">
        <v>0.41666666666666669</v>
      </c>
      <c r="B4" s="70" t="s">
        <v>31</v>
      </c>
      <c r="C4" s="142">
        <v>2681</v>
      </c>
      <c r="D4" s="143">
        <v>2689</v>
      </c>
      <c r="E4" s="67">
        <f t="shared" ref="E4:E5" si="0">IF(ISBLANK(C4),0,(D4-C4+1))</f>
        <v>9</v>
      </c>
      <c r="F4" s="73">
        <v>2</v>
      </c>
      <c r="G4" s="73">
        <v>0</v>
      </c>
      <c r="H4" s="74">
        <f t="shared" ref="H4:H8" si="1">E4-G4-F4</f>
        <v>7</v>
      </c>
      <c r="I4" s="83">
        <v>7</v>
      </c>
      <c r="J4" s="75">
        <f t="shared" ref="J4:J10" si="2">I4-SUM(L4:P4,K4)</f>
        <v>0</v>
      </c>
      <c r="K4" s="84">
        <v>6</v>
      </c>
      <c r="L4" s="63">
        <v>0</v>
      </c>
      <c r="M4" s="65">
        <v>0</v>
      </c>
      <c r="N4" s="65">
        <v>1</v>
      </c>
      <c r="O4" s="65">
        <v>0</v>
      </c>
      <c r="P4" s="66">
        <v>0</v>
      </c>
      <c r="Q4" s="159"/>
      <c r="R4" s="160"/>
      <c r="S4" s="160"/>
      <c r="T4" s="160"/>
      <c r="U4" s="161"/>
      <c r="V4" s="88" t="s">
        <v>28</v>
      </c>
      <c r="W4" s="88"/>
      <c r="X4" s="88"/>
    </row>
    <row r="5" spans="1:24" s="76" customFormat="1" ht="26.25" customHeight="1" x14ac:dyDescent="0.25">
      <c r="A5" s="77">
        <v>0.4375</v>
      </c>
      <c r="B5" s="78" t="s">
        <v>26</v>
      </c>
      <c r="C5" s="144">
        <v>1789</v>
      </c>
      <c r="D5" s="145">
        <v>1794</v>
      </c>
      <c r="E5" s="67">
        <f t="shared" si="0"/>
        <v>6</v>
      </c>
      <c r="F5" s="81">
        <v>6</v>
      </c>
      <c r="G5" s="81" t="s">
        <v>28</v>
      </c>
      <c r="H5" s="74" t="s">
        <v>28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147"/>
      <c r="R5" s="148"/>
      <c r="S5" s="148"/>
      <c r="T5" s="148"/>
      <c r="U5" s="149"/>
      <c r="V5" s="88">
        <v>26</v>
      </c>
      <c r="W5" s="88" t="s">
        <v>28</v>
      </c>
      <c r="X5" s="88" t="s">
        <v>28</v>
      </c>
    </row>
    <row r="6" spans="1:24" s="76" customFormat="1" ht="26.25" customHeight="1" x14ac:dyDescent="0.25">
      <c r="A6" s="69">
        <v>0.4375</v>
      </c>
      <c r="B6" s="70" t="s">
        <v>85</v>
      </c>
      <c r="C6" s="142">
        <v>2690</v>
      </c>
      <c r="D6" s="143">
        <v>2695</v>
      </c>
      <c r="E6" s="67">
        <f>IF(ISBLANK(C6),0,(D6-C6+1))</f>
        <v>6</v>
      </c>
      <c r="F6" s="73">
        <v>0</v>
      </c>
      <c r="G6" s="73">
        <v>0</v>
      </c>
      <c r="H6" s="74">
        <f t="shared" si="1"/>
        <v>6</v>
      </c>
      <c r="I6" s="83">
        <v>6</v>
      </c>
      <c r="J6" s="75">
        <f t="shared" si="2"/>
        <v>0</v>
      </c>
      <c r="K6" s="84">
        <v>3</v>
      </c>
      <c r="L6" s="63">
        <v>0</v>
      </c>
      <c r="M6" s="65">
        <v>1</v>
      </c>
      <c r="N6" s="65">
        <v>2</v>
      </c>
      <c r="O6" s="65">
        <v>0</v>
      </c>
      <c r="P6" s="66">
        <v>0</v>
      </c>
      <c r="Q6" s="159"/>
      <c r="R6" s="160"/>
      <c r="S6" s="160"/>
      <c r="T6" s="160"/>
      <c r="U6" s="161"/>
      <c r="V6" s="88" t="s">
        <v>28</v>
      </c>
      <c r="W6" s="88"/>
      <c r="X6" s="88"/>
    </row>
    <row r="7" spans="1:24" s="76" customFormat="1" ht="26.25" customHeight="1" x14ac:dyDescent="0.25">
      <c r="A7" s="77">
        <v>0.4375</v>
      </c>
      <c r="B7" s="78" t="s">
        <v>81</v>
      </c>
      <c r="C7" s="144" t="s">
        <v>28</v>
      </c>
      <c r="D7" s="145" t="s">
        <v>28</v>
      </c>
      <c r="E7" s="67" t="s">
        <v>28</v>
      </c>
      <c r="F7" s="95" t="s">
        <v>28</v>
      </c>
      <c r="G7" s="81" t="s">
        <v>28</v>
      </c>
      <c r="H7" s="74" t="s">
        <v>28</v>
      </c>
      <c r="I7" s="85" t="s">
        <v>28</v>
      </c>
      <c r="J7" s="75" t="s">
        <v>28</v>
      </c>
      <c r="K7" s="82" t="s">
        <v>28</v>
      </c>
      <c r="L7" s="91" t="s">
        <v>28</v>
      </c>
      <c r="M7" s="92" t="s">
        <v>28</v>
      </c>
      <c r="N7" s="92" t="s">
        <v>28</v>
      </c>
      <c r="O7" s="92" t="s">
        <v>28</v>
      </c>
      <c r="P7" s="93" t="s">
        <v>28</v>
      </c>
      <c r="Q7" s="147"/>
      <c r="R7" s="148"/>
      <c r="S7" s="148"/>
      <c r="T7" s="148"/>
      <c r="U7" s="149"/>
      <c r="V7" s="88" t="s">
        <v>28</v>
      </c>
      <c r="W7" s="88" t="s">
        <v>28</v>
      </c>
      <c r="X7" s="88" t="s">
        <v>28</v>
      </c>
    </row>
    <row r="8" spans="1:24" s="76" customFormat="1" ht="26.25" customHeight="1" x14ac:dyDescent="0.25">
      <c r="A8" s="69">
        <v>0.45833333333333331</v>
      </c>
      <c r="B8" s="70" t="s">
        <v>14</v>
      </c>
      <c r="C8" s="142">
        <v>2696</v>
      </c>
      <c r="D8" s="143">
        <v>2721</v>
      </c>
      <c r="E8" s="67">
        <f t="shared" ref="E8:E26" si="3">IF(ISBLANK(C8),0,(D8-C8+1))</f>
        <v>26</v>
      </c>
      <c r="F8" s="73">
        <v>3</v>
      </c>
      <c r="G8" s="73">
        <v>5</v>
      </c>
      <c r="H8" s="74">
        <f t="shared" si="1"/>
        <v>18</v>
      </c>
      <c r="I8" s="83">
        <v>18</v>
      </c>
      <c r="J8" s="75">
        <f t="shared" si="2"/>
        <v>0</v>
      </c>
      <c r="K8" s="84">
        <v>9</v>
      </c>
      <c r="L8" s="63">
        <v>0</v>
      </c>
      <c r="M8" s="65">
        <v>3</v>
      </c>
      <c r="N8" s="65">
        <v>6</v>
      </c>
      <c r="O8" s="65">
        <v>0</v>
      </c>
      <c r="P8" s="66">
        <v>0</v>
      </c>
      <c r="Q8" s="159"/>
      <c r="R8" s="160"/>
      <c r="S8" s="160"/>
      <c r="T8" s="160"/>
      <c r="U8" s="161"/>
      <c r="V8" s="88" t="s">
        <v>28</v>
      </c>
      <c r="W8" s="88"/>
      <c r="X8" s="88"/>
    </row>
    <row r="9" spans="1:24" s="76" customFormat="1" ht="26.25" customHeight="1" x14ac:dyDescent="0.25">
      <c r="A9" s="77">
        <v>0.45833333333333331</v>
      </c>
      <c r="B9" s="78" t="s">
        <v>64</v>
      </c>
      <c r="C9" s="144">
        <v>1775</v>
      </c>
      <c r="D9" s="145">
        <v>1780</v>
      </c>
      <c r="E9" s="67">
        <f t="shared" si="3"/>
        <v>6</v>
      </c>
      <c r="F9" s="81">
        <v>6</v>
      </c>
      <c r="G9" s="81" t="s">
        <v>28</v>
      </c>
      <c r="H9" s="74" t="s">
        <v>28</v>
      </c>
      <c r="I9" s="85" t="s">
        <v>28</v>
      </c>
      <c r="J9" s="75" t="s">
        <v>28</v>
      </c>
      <c r="K9" s="82" t="s">
        <v>28</v>
      </c>
      <c r="L9" s="91" t="s">
        <v>28</v>
      </c>
      <c r="M9" s="92" t="s">
        <v>28</v>
      </c>
      <c r="N9" s="92" t="s">
        <v>28</v>
      </c>
      <c r="O9" s="92" t="s">
        <v>28</v>
      </c>
      <c r="P9" s="93" t="s">
        <v>28</v>
      </c>
      <c r="Q9" s="147"/>
      <c r="R9" s="148"/>
      <c r="S9" s="148"/>
      <c r="T9" s="148"/>
      <c r="U9" s="149"/>
      <c r="V9" s="88">
        <v>47</v>
      </c>
      <c r="W9" s="88" t="s">
        <v>28</v>
      </c>
      <c r="X9" s="88" t="s">
        <v>28</v>
      </c>
    </row>
    <row r="10" spans="1:24" s="76" customFormat="1" ht="26.25" customHeight="1" x14ac:dyDescent="0.25">
      <c r="A10" s="69">
        <v>0.46875</v>
      </c>
      <c r="B10" s="70" t="s">
        <v>29</v>
      </c>
      <c r="C10" s="142">
        <v>2722</v>
      </c>
      <c r="D10" s="143">
        <v>2730</v>
      </c>
      <c r="E10" s="67">
        <f t="shared" si="3"/>
        <v>9</v>
      </c>
      <c r="F10" s="73">
        <v>1</v>
      </c>
      <c r="G10" s="73">
        <v>3</v>
      </c>
      <c r="H10" s="74">
        <f>E10-G10-F10</f>
        <v>5</v>
      </c>
      <c r="I10" s="183">
        <v>5</v>
      </c>
      <c r="J10" s="75">
        <f t="shared" si="2"/>
        <v>0</v>
      </c>
      <c r="K10" s="84">
        <v>4</v>
      </c>
      <c r="L10" s="63">
        <v>0</v>
      </c>
      <c r="M10" s="65">
        <v>1</v>
      </c>
      <c r="N10" s="65">
        <v>0</v>
      </c>
      <c r="O10" s="65">
        <v>0</v>
      </c>
      <c r="P10" s="66">
        <v>0</v>
      </c>
      <c r="Q10" s="159"/>
      <c r="R10" s="160"/>
      <c r="S10" s="160"/>
      <c r="T10" s="160"/>
      <c r="U10" s="161"/>
      <c r="V10" s="88" t="s">
        <v>28</v>
      </c>
      <c r="W10" s="88"/>
      <c r="X10" s="88"/>
    </row>
    <row r="11" spans="1:24" s="76" customFormat="1" ht="26.25" customHeight="1" x14ac:dyDescent="0.25">
      <c r="A11" s="69">
        <v>0.47916666666666669</v>
      </c>
      <c r="B11" s="70" t="s">
        <v>71</v>
      </c>
      <c r="C11" s="71">
        <v>2731</v>
      </c>
      <c r="D11" s="72">
        <v>2742</v>
      </c>
      <c r="E11" s="67">
        <f t="shared" si="3"/>
        <v>12</v>
      </c>
      <c r="F11" s="73">
        <v>3</v>
      </c>
      <c r="G11" s="73">
        <v>0</v>
      </c>
      <c r="H11" s="74">
        <f t="shared" ref="H11:H17" si="4">E11-G11-F11</f>
        <v>9</v>
      </c>
      <c r="I11" s="83">
        <v>9</v>
      </c>
      <c r="J11" s="75">
        <f>I11-SUM(L11:P11,K11)</f>
        <v>0</v>
      </c>
      <c r="K11" s="84">
        <v>5</v>
      </c>
      <c r="L11" s="63">
        <v>0</v>
      </c>
      <c r="M11" s="65">
        <v>1</v>
      </c>
      <c r="N11" s="65">
        <v>3</v>
      </c>
      <c r="O11" s="65">
        <v>0</v>
      </c>
      <c r="P11" s="66">
        <v>0</v>
      </c>
      <c r="Q11" s="159"/>
      <c r="R11" s="160"/>
      <c r="S11" s="160"/>
      <c r="T11" s="160"/>
      <c r="U11" s="161"/>
      <c r="V11" s="88" t="s">
        <v>28</v>
      </c>
      <c r="W11" s="88"/>
      <c r="X11" s="88"/>
    </row>
    <row r="12" spans="1:24" s="76" customFormat="1" ht="26.25" customHeight="1" x14ac:dyDescent="0.25">
      <c r="A12" s="69">
        <v>0.5</v>
      </c>
      <c r="B12" s="70" t="s">
        <v>82</v>
      </c>
      <c r="C12" s="71">
        <v>2743</v>
      </c>
      <c r="D12" s="72">
        <v>2755</v>
      </c>
      <c r="E12" s="67">
        <f t="shared" si="3"/>
        <v>13</v>
      </c>
      <c r="F12" s="73">
        <v>5</v>
      </c>
      <c r="G12" s="73">
        <v>0</v>
      </c>
      <c r="H12" s="74">
        <f t="shared" si="4"/>
        <v>8</v>
      </c>
      <c r="I12" s="83">
        <v>8</v>
      </c>
      <c r="J12" s="75">
        <f>I12-SUM(L12:P12,K12)</f>
        <v>0</v>
      </c>
      <c r="K12" s="84">
        <v>6</v>
      </c>
      <c r="L12" s="63">
        <v>0</v>
      </c>
      <c r="M12" s="65">
        <v>2</v>
      </c>
      <c r="N12" s="65">
        <v>0</v>
      </c>
      <c r="O12" s="65">
        <v>0</v>
      </c>
      <c r="P12" s="66">
        <v>0</v>
      </c>
      <c r="Q12" s="159"/>
      <c r="R12" s="160"/>
      <c r="S12" s="160"/>
      <c r="T12" s="160"/>
      <c r="U12" s="161"/>
      <c r="V12" s="88" t="s">
        <v>28</v>
      </c>
      <c r="W12" s="88"/>
      <c r="X12" s="88"/>
    </row>
    <row r="13" spans="1:24" s="76" customFormat="1" ht="26.25" customHeight="1" x14ac:dyDescent="0.25">
      <c r="A13" s="69">
        <v>0.52083333333333337</v>
      </c>
      <c r="B13" s="70" t="s">
        <v>31</v>
      </c>
      <c r="C13" s="71">
        <v>2756</v>
      </c>
      <c r="D13" s="72">
        <v>2762</v>
      </c>
      <c r="E13" s="67">
        <f t="shared" si="3"/>
        <v>7</v>
      </c>
      <c r="F13" s="73">
        <v>0</v>
      </c>
      <c r="G13" s="73">
        <v>2</v>
      </c>
      <c r="H13" s="74">
        <f t="shared" si="4"/>
        <v>5</v>
      </c>
      <c r="I13" s="83">
        <v>5</v>
      </c>
      <c r="J13" s="75">
        <f t="shared" ref="J13:J17" si="5">I13-SUM(L13:P13,K13)</f>
        <v>0</v>
      </c>
      <c r="K13" s="84">
        <v>2</v>
      </c>
      <c r="L13" s="63">
        <v>0</v>
      </c>
      <c r="M13" s="65">
        <v>1</v>
      </c>
      <c r="N13" s="65">
        <v>2</v>
      </c>
      <c r="O13" s="65">
        <v>0</v>
      </c>
      <c r="P13" s="66">
        <v>0</v>
      </c>
      <c r="Q13" s="159"/>
      <c r="R13" s="160"/>
      <c r="S13" s="160"/>
      <c r="T13" s="160"/>
      <c r="U13" s="161"/>
      <c r="V13" s="88" t="s">
        <v>28</v>
      </c>
      <c r="W13" s="88"/>
      <c r="X13" s="88"/>
    </row>
    <row r="14" spans="1:24" s="76" customFormat="1" ht="26.25" customHeight="1" x14ac:dyDescent="0.25">
      <c r="A14" s="69">
        <v>0.53125</v>
      </c>
      <c r="B14" s="70" t="s">
        <v>17</v>
      </c>
      <c r="C14" s="71">
        <v>2763</v>
      </c>
      <c r="D14" s="72">
        <v>2767</v>
      </c>
      <c r="E14" s="67">
        <f t="shared" si="3"/>
        <v>5</v>
      </c>
      <c r="F14" s="73">
        <v>1</v>
      </c>
      <c r="G14" s="73">
        <v>0</v>
      </c>
      <c r="H14" s="74">
        <f t="shared" si="4"/>
        <v>4</v>
      </c>
      <c r="I14" s="83">
        <v>4</v>
      </c>
      <c r="J14" s="75">
        <f t="shared" si="5"/>
        <v>0</v>
      </c>
      <c r="K14" s="84">
        <v>2</v>
      </c>
      <c r="L14" s="63">
        <v>0</v>
      </c>
      <c r="M14" s="65">
        <v>2</v>
      </c>
      <c r="N14" s="65">
        <v>0</v>
      </c>
      <c r="O14" s="65">
        <v>0</v>
      </c>
      <c r="P14" s="66">
        <v>0</v>
      </c>
      <c r="Q14" s="159"/>
      <c r="R14" s="160"/>
      <c r="S14" s="160"/>
      <c r="T14" s="160"/>
      <c r="U14" s="161"/>
      <c r="V14" s="88" t="s">
        <v>28</v>
      </c>
      <c r="W14" s="88"/>
      <c r="X14" s="88"/>
    </row>
    <row r="15" spans="1:24" s="76" customFormat="1" ht="26.25" customHeight="1" x14ac:dyDescent="0.25">
      <c r="A15" s="69">
        <v>4.1666666666666664E-2</v>
      </c>
      <c r="B15" s="70" t="s">
        <v>26</v>
      </c>
      <c r="C15" s="71">
        <v>2768</v>
      </c>
      <c r="D15" s="72">
        <v>2784</v>
      </c>
      <c r="E15" s="67">
        <f t="shared" si="3"/>
        <v>17</v>
      </c>
      <c r="F15" s="73">
        <v>4</v>
      </c>
      <c r="G15" s="73">
        <v>3</v>
      </c>
      <c r="H15" s="74">
        <f t="shared" si="4"/>
        <v>10</v>
      </c>
      <c r="I15" s="83">
        <v>10</v>
      </c>
      <c r="J15" s="75">
        <f t="shared" si="5"/>
        <v>0</v>
      </c>
      <c r="K15" s="84">
        <v>8</v>
      </c>
      <c r="L15" s="63">
        <v>0</v>
      </c>
      <c r="M15" s="65">
        <v>0</v>
      </c>
      <c r="N15" s="65">
        <v>2</v>
      </c>
      <c r="O15" s="65">
        <v>0</v>
      </c>
      <c r="P15" s="66">
        <v>0</v>
      </c>
      <c r="Q15" s="159"/>
      <c r="R15" s="160"/>
      <c r="S15" s="160"/>
      <c r="T15" s="160"/>
      <c r="U15" s="161"/>
      <c r="V15" s="88" t="s">
        <v>28</v>
      </c>
      <c r="W15" s="88"/>
      <c r="X15" s="88"/>
    </row>
    <row r="16" spans="1:24" s="76" customFormat="1" ht="26.25" customHeight="1" x14ac:dyDescent="0.25">
      <c r="A16" s="69">
        <v>5.2083333333333336E-2</v>
      </c>
      <c r="B16" s="70" t="s">
        <v>83</v>
      </c>
      <c r="C16" s="71">
        <v>2785</v>
      </c>
      <c r="D16" s="72">
        <v>2787</v>
      </c>
      <c r="E16" s="67">
        <f t="shared" si="3"/>
        <v>3</v>
      </c>
      <c r="F16" s="73">
        <v>1</v>
      </c>
      <c r="G16" s="73">
        <v>0</v>
      </c>
      <c r="H16" s="74">
        <f t="shared" si="4"/>
        <v>2</v>
      </c>
      <c r="I16" s="83">
        <v>2</v>
      </c>
      <c r="J16" s="75">
        <f t="shared" si="5"/>
        <v>0</v>
      </c>
      <c r="K16" s="84">
        <v>1</v>
      </c>
      <c r="L16" s="63">
        <v>0</v>
      </c>
      <c r="M16" s="65">
        <v>0</v>
      </c>
      <c r="N16" s="65">
        <v>1</v>
      </c>
      <c r="O16" s="65">
        <v>0</v>
      </c>
      <c r="P16" s="66">
        <v>0</v>
      </c>
      <c r="Q16" s="159"/>
      <c r="R16" s="160"/>
      <c r="S16" s="160"/>
      <c r="T16" s="160"/>
      <c r="U16" s="161"/>
      <c r="V16" s="88" t="s">
        <v>28</v>
      </c>
      <c r="W16" s="88"/>
      <c r="X16" s="88"/>
    </row>
    <row r="17" spans="1:25" s="76" customFormat="1" ht="26.25" customHeight="1" x14ac:dyDescent="0.25">
      <c r="A17" s="69">
        <v>6.25E-2</v>
      </c>
      <c r="B17" s="70" t="s">
        <v>14</v>
      </c>
      <c r="C17" s="71">
        <v>2788</v>
      </c>
      <c r="D17" s="72">
        <v>2798</v>
      </c>
      <c r="E17" s="67">
        <f t="shared" si="3"/>
        <v>11</v>
      </c>
      <c r="F17" s="73">
        <v>6</v>
      </c>
      <c r="G17" s="73">
        <v>0</v>
      </c>
      <c r="H17" s="74">
        <f t="shared" si="4"/>
        <v>5</v>
      </c>
      <c r="I17" s="83">
        <v>5</v>
      </c>
      <c r="J17" s="75">
        <f t="shared" si="5"/>
        <v>0</v>
      </c>
      <c r="K17" s="84">
        <v>4</v>
      </c>
      <c r="L17" s="63">
        <v>0</v>
      </c>
      <c r="M17" s="65">
        <v>0</v>
      </c>
      <c r="N17" s="65">
        <v>1</v>
      </c>
      <c r="O17" s="65">
        <v>0</v>
      </c>
      <c r="P17" s="66">
        <v>0</v>
      </c>
      <c r="Q17" s="159"/>
      <c r="R17" s="160"/>
      <c r="S17" s="160"/>
      <c r="T17" s="160"/>
      <c r="U17" s="161"/>
      <c r="V17" s="88" t="s">
        <v>28</v>
      </c>
      <c r="W17" s="88"/>
      <c r="X17" s="88"/>
    </row>
    <row r="18" spans="1:25" s="76" customFormat="1" ht="26.25" customHeight="1" x14ac:dyDescent="0.25">
      <c r="A18" s="69">
        <v>7.2916666666666671E-2</v>
      </c>
      <c r="B18" s="70" t="s">
        <v>71</v>
      </c>
      <c r="C18" s="71">
        <v>2799</v>
      </c>
      <c r="D18" s="72">
        <v>2802</v>
      </c>
      <c r="E18" s="67">
        <f t="shared" si="3"/>
        <v>4</v>
      </c>
      <c r="F18" s="73">
        <v>0</v>
      </c>
      <c r="G18" s="73">
        <v>0</v>
      </c>
      <c r="H18" s="74">
        <f>E18-G18-F18</f>
        <v>4</v>
      </c>
      <c r="I18" s="83">
        <v>4</v>
      </c>
      <c r="J18" s="75">
        <f>I18-SUM(L18:P18,K18)</f>
        <v>0</v>
      </c>
      <c r="K18" s="84">
        <v>3</v>
      </c>
      <c r="L18" s="63">
        <v>0</v>
      </c>
      <c r="M18" s="65">
        <v>0</v>
      </c>
      <c r="N18" s="65">
        <v>1</v>
      </c>
      <c r="O18" s="65">
        <v>0</v>
      </c>
      <c r="P18" s="66">
        <v>0</v>
      </c>
      <c r="Q18" s="159"/>
      <c r="R18" s="160"/>
      <c r="S18" s="160"/>
      <c r="T18" s="160"/>
      <c r="U18" s="161"/>
      <c r="V18" s="88" t="s">
        <v>28</v>
      </c>
      <c r="W18" s="88"/>
      <c r="X18" s="88"/>
    </row>
    <row r="19" spans="1:25" s="76" customFormat="1" ht="26.25" customHeight="1" x14ac:dyDescent="0.25">
      <c r="A19" s="77">
        <v>7.2916666666666671E-2</v>
      </c>
      <c r="B19" s="78" t="s">
        <v>69</v>
      </c>
      <c r="C19" s="79">
        <v>1797</v>
      </c>
      <c r="D19" s="80">
        <v>1799</v>
      </c>
      <c r="E19" s="67">
        <f t="shared" si="3"/>
        <v>3</v>
      </c>
      <c r="F19" s="81">
        <v>3</v>
      </c>
      <c r="G19" s="81" t="s">
        <v>28</v>
      </c>
      <c r="H19" s="74" t="s">
        <v>28</v>
      </c>
      <c r="I19" s="85" t="s">
        <v>28</v>
      </c>
      <c r="J19" s="75" t="s">
        <v>28</v>
      </c>
      <c r="K19" s="82" t="s">
        <v>28</v>
      </c>
      <c r="L19" s="91" t="s">
        <v>28</v>
      </c>
      <c r="M19" s="92" t="s">
        <v>28</v>
      </c>
      <c r="N19" s="92" t="s">
        <v>28</v>
      </c>
      <c r="O19" s="92" t="s">
        <v>28</v>
      </c>
      <c r="P19" s="93" t="s">
        <v>28</v>
      </c>
      <c r="Q19" s="147"/>
      <c r="R19" s="148"/>
      <c r="S19" s="148"/>
      <c r="T19" s="148"/>
      <c r="U19" s="149"/>
      <c r="V19" s="88">
        <v>25</v>
      </c>
      <c r="W19" s="88" t="s">
        <v>28</v>
      </c>
      <c r="X19" s="88" t="s">
        <v>28</v>
      </c>
    </row>
    <row r="20" spans="1:25" s="76" customFormat="1" ht="26.25" customHeight="1" x14ac:dyDescent="0.25">
      <c r="A20" s="69">
        <v>8.3333333333333329E-2</v>
      </c>
      <c r="B20" s="70" t="s">
        <v>29</v>
      </c>
      <c r="C20" s="71">
        <v>2803</v>
      </c>
      <c r="D20" s="72">
        <v>2811</v>
      </c>
      <c r="E20" s="67">
        <f t="shared" si="3"/>
        <v>9</v>
      </c>
      <c r="F20" s="73">
        <v>4</v>
      </c>
      <c r="G20" s="73">
        <v>0</v>
      </c>
      <c r="H20" s="74">
        <f>E20-G20-F20</f>
        <v>5</v>
      </c>
      <c r="I20" s="83">
        <v>5</v>
      </c>
      <c r="J20" s="75">
        <f t="shared" ref="J20:J25" si="6">I20-SUM(L20:P20,K20)</f>
        <v>0</v>
      </c>
      <c r="K20" s="84">
        <v>2</v>
      </c>
      <c r="L20" s="63">
        <v>0</v>
      </c>
      <c r="M20" s="65">
        <v>3</v>
      </c>
      <c r="N20" s="65">
        <v>0</v>
      </c>
      <c r="O20" s="65">
        <v>0</v>
      </c>
      <c r="P20" s="66">
        <v>0</v>
      </c>
      <c r="Q20" s="159"/>
      <c r="R20" s="160"/>
      <c r="S20" s="160"/>
      <c r="T20" s="160"/>
      <c r="U20" s="161"/>
      <c r="V20" s="88" t="s">
        <v>28</v>
      </c>
      <c r="W20" s="88"/>
      <c r="X20" s="88"/>
    </row>
    <row r="21" spans="1:25" s="76" customFormat="1" ht="26.25" customHeight="1" x14ac:dyDescent="0.25">
      <c r="A21" s="69">
        <v>9.375E-2</v>
      </c>
      <c r="B21" s="70" t="s">
        <v>64</v>
      </c>
      <c r="C21" s="71">
        <v>2812</v>
      </c>
      <c r="D21" s="72">
        <v>2814</v>
      </c>
      <c r="E21" s="67">
        <f>IF(ISBLANK(C21),0,(D21-C21+1))</f>
        <v>3</v>
      </c>
      <c r="F21" s="73">
        <v>1</v>
      </c>
      <c r="G21" s="73">
        <v>0</v>
      </c>
      <c r="H21" s="74">
        <f t="shared" ref="H20:H24" si="7">E21-G21-F21</f>
        <v>2</v>
      </c>
      <c r="I21" s="83">
        <v>2</v>
      </c>
      <c r="J21" s="75">
        <f t="shared" si="6"/>
        <v>0</v>
      </c>
      <c r="K21" s="84">
        <v>1</v>
      </c>
      <c r="L21" s="63">
        <v>0</v>
      </c>
      <c r="M21" s="65">
        <v>1</v>
      </c>
      <c r="N21" s="65">
        <v>0</v>
      </c>
      <c r="O21" s="65">
        <v>0</v>
      </c>
      <c r="P21" s="66">
        <v>0</v>
      </c>
      <c r="Q21" s="159"/>
      <c r="R21" s="160"/>
      <c r="S21" s="160"/>
      <c r="T21" s="160"/>
      <c r="U21" s="161"/>
      <c r="V21" s="88" t="s">
        <v>28</v>
      </c>
      <c r="W21" s="88"/>
      <c r="X21" s="88"/>
    </row>
    <row r="22" spans="1:25" s="76" customFormat="1" ht="26.25" customHeight="1" x14ac:dyDescent="0.25">
      <c r="A22" s="69">
        <v>0.10416666666666667</v>
      </c>
      <c r="B22" s="70" t="s">
        <v>84</v>
      </c>
      <c r="C22" s="71">
        <v>2815</v>
      </c>
      <c r="D22" s="72">
        <v>2820</v>
      </c>
      <c r="E22" s="67">
        <f t="shared" si="3"/>
        <v>6</v>
      </c>
      <c r="F22" s="73">
        <v>3</v>
      </c>
      <c r="G22" s="73">
        <v>0</v>
      </c>
      <c r="H22" s="74">
        <f t="shared" si="7"/>
        <v>3</v>
      </c>
      <c r="I22" s="83">
        <v>3</v>
      </c>
      <c r="J22" s="75">
        <f t="shared" si="6"/>
        <v>0</v>
      </c>
      <c r="K22" s="84">
        <v>2</v>
      </c>
      <c r="L22" s="63">
        <v>0</v>
      </c>
      <c r="M22" s="65">
        <v>0</v>
      </c>
      <c r="N22" s="65">
        <v>1</v>
      </c>
      <c r="O22" s="65">
        <v>0</v>
      </c>
      <c r="P22" s="66">
        <v>0</v>
      </c>
      <c r="Q22" s="159">
        <v>10</v>
      </c>
      <c r="R22" s="160"/>
      <c r="S22" s="160"/>
      <c r="T22" s="160"/>
      <c r="U22" s="161"/>
      <c r="V22" s="88" t="s">
        <v>28</v>
      </c>
      <c r="W22" s="88"/>
      <c r="X22" s="88"/>
    </row>
    <row r="23" spans="1:25" s="76" customFormat="1" ht="26.25" customHeight="1" x14ac:dyDescent="0.25">
      <c r="A23" s="69">
        <v>0.125</v>
      </c>
      <c r="B23" s="70" t="s">
        <v>17</v>
      </c>
      <c r="C23" s="71">
        <v>2821</v>
      </c>
      <c r="D23" s="72">
        <v>2828</v>
      </c>
      <c r="E23" s="67">
        <f t="shared" si="3"/>
        <v>8</v>
      </c>
      <c r="F23" s="73">
        <v>2</v>
      </c>
      <c r="G23" s="73">
        <v>1</v>
      </c>
      <c r="H23" s="74">
        <f>E23-G23-F23</f>
        <v>5</v>
      </c>
      <c r="I23" s="83">
        <v>5</v>
      </c>
      <c r="J23" s="75">
        <f t="shared" si="6"/>
        <v>0</v>
      </c>
      <c r="K23" s="84">
        <v>5</v>
      </c>
      <c r="L23" s="63">
        <v>0</v>
      </c>
      <c r="M23" s="65">
        <v>0</v>
      </c>
      <c r="N23" s="65">
        <v>0</v>
      </c>
      <c r="O23" s="65">
        <v>0</v>
      </c>
      <c r="P23" s="66">
        <v>0</v>
      </c>
      <c r="Q23" s="159"/>
      <c r="R23" s="160"/>
      <c r="S23" s="160"/>
      <c r="T23" s="160"/>
      <c r="U23" s="161"/>
      <c r="V23" s="88" t="s">
        <v>28</v>
      </c>
      <c r="W23" s="88"/>
      <c r="X23" s="88"/>
    </row>
    <row r="24" spans="1:25" s="76" customFormat="1" ht="26.25" customHeight="1" x14ac:dyDescent="0.25">
      <c r="A24" s="69">
        <v>0.14583333333333334</v>
      </c>
      <c r="B24" s="70" t="s">
        <v>83</v>
      </c>
      <c r="C24" s="71">
        <v>2829</v>
      </c>
      <c r="D24" s="72">
        <v>2845</v>
      </c>
      <c r="E24" s="67">
        <f t="shared" si="3"/>
        <v>17</v>
      </c>
      <c r="F24" s="73">
        <v>6</v>
      </c>
      <c r="G24" s="73">
        <v>5</v>
      </c>
      <c r="H24" s="74">
        <f t="shared" si="7"/>
        <v>6</v>
      </c>
      <c r="I24" s="83">
        <v>6</v>
      </c>
      <c r="J24" s="75">
        <f t="shared" si="6"/>
        <v>0</v>
      </c>
      <c r="K24" s="84">
        <v>4</v>
      </c>
      <c r="L24" s="63">
        <v>0</v>
      </c>
      <c r="M24" s="65">
        <v>0</v>
      </c>
      <c r="N24" s="65">
        <v>2</v>
      </c>
      <c r="O24" s="65">
        <v>0</v>
      </c>
      <c r="P24" s="66">
        <v>0</v>
      </c>
      <c r="Q24" s="159"/>
      <c r="R24" s="160"/>
      <c r="S24" s="160"/>
      <c r="T24" s="160"/>
      <c r="U24" s="161"/>
      <c r="V24" s="88" t="s">
        <v>28</v>
      </c>
      <c r="W24" s="88"/>
      <c r="X24" s="88"/>
    </row>
    <row r="25" spans="1:25" s="76" customFormat="1" ht="26.25" customHeight="1" x14ac:dyDescent="0.25">
      <c r="A25" s="69">
        <v>0.16666666666666666</v>
      </c>
      <c r="B25" s="70" t="s">
        <v>29</v>
      </c>
      <c r="C25" s="71">
        <v>2846</v>
      </c>
      <c r="D25" s="72">
        <v>2854</v>
      </c>
      <c r="E25" s="67">
        <f t="shared" si="3"/>
        <v>9</v>
      </c>
      <c r="F25" s="73">
        <v>0</v>
      </c>
      <c r="G25" s="73">
        <v>0</v>
      </c>
      <c r="H25" s="74">
        <f>E25-G25-F25</f>
        <v>9</v>
      </c>
      <c r="I25" s="83">
        <v>9</v>
      </c>
      <c r="J25" s="75">
        <f t="shared" si="6"/>
        <v>0</v>
      </c>
      <c r="K25" s="184">
        <v>4</v>
      </c>
      <c r="L25" s="64">
        <v>5</v>
      </c>
      <c r="M25" s="65">
        <v>0</v>
      </c>
      <c r="N25" s="65">
        <v>0</v>
      </c>
      <c r="O25" s="65">
        <v>0</v>
      </c>
      <c r="P25" s="66">
        <v>0</v>
      </c>
      <c r="Q25" s="159"/>
      <c r="R25" s="160"/>
      <c r="S25" s="160"/>
      <c r="T25" s="160"/>
      <c r="U25" s="161"/>
      <c r="V25" s="88" t="s">
        <v>28</v>
      </c>
      <c r="W25" s="88"/>
      <c r="X25" s="88"/>
    </row>
    <row r="26" spans="1:25" s="76" customFormat="1" ht="26.25" customHeight="1" x14ac:dyDescent="0.25">
      <c r="A26" s="69">
        <v>0.1875</v>
      </c>
      <c r="B26" s="70" t="s">
        <v>84</v>
      </c>
      <c r="C26" s="71">
        <v>2855</v>
      </c>
      <c r="D26" s="72">
        <v>2865</v>
      </c>
      <c r="E26" s="67">
        <f t="shared" si="3"/>
        <v>11</v>
      </c>
      <c r="F26" s="73">
        <v>0</v>
      </c>
      <c r="G26" s="73">
        <v>0</v>
      </c>
      <c r="H26" s="74">
        <f t="shared" ref="H26" si="8">E26-G26-F26</f>
        <v>11</v>
      </c>
      <c r="I26" s="83">
        <v>11</v>
      </c>
      <c r="J26" s="75">
        <f>I26-SUM(L26:P26,K26)</f>
        <v>0</v>
      </c>
      <c r="K26" s="184">
        <v>0</v>
      </c>
      <c r="L26" s="64">
        <v>11</v>
      </c>
      <c r="M26" s="65">
        <v>0</v>
      </c>
      <c r="N26" s="65">
        <v>0</v>
      </c>
      <c r="O26" s="65">
        <v>0</v>
      </c>
      <c r="P26" s="66">
        <v>0</v>
      </c>
      <c r="Q26" s="159"/>
      <c r="R26" s="160"/>
      <c r="S26" s="160"/>
      <c r="T26" s="160"/>
      <c r="U26" s="161"/>
      <c r="V26" s="88" t="s">
        <v>28</v>
      </c>
      <c r="W26" s="88"/>
      <c r="X26" s="88"/>
    </row>
    <row r="27" spans="1:25" ht="7.5" customHeight="1" thickBot="1" x14ac:dyDescent="0.3">
      <c r="A27" s="26"/>
      <c r="B27" s="27"/>
      <c r="C27" s="31"/>
      <c r="D27" s="32"/>
      <c r="E27" s="33">
        <v>0</v>
      </c>
      <c r="F27" s="29"/>
      <c r="G27" s="29"/>
      <c r="H27" s="34">
        <v>0</v>
      </c>
      <c r="I27" s="35"/>
      <c r="J27" s="37"/>
      <c r="K27" s="36"/>
      <c r="L27" s="28"/>
      <c r="M27" s="29"/>
      <c r="N27" s="29"/>
      <c r="O27" s="29"/>
      <c r="P27" s="30"/>
      <c r="Q27" s="150"/>
      <c r="R27" s="151"/>
      <c r="S27" s="151"/>
      <c r="T27" s="151"/>
      <c r="U27" s="152"/>
    </row>
    <row r="28" spans="1:25" s="38" customFormat="1" ht="30.75" customHeight="1" x14ac:dyDescent="0.25">
      <c r="B28" s="39"/>
      <c r="D28" s="90"/>
      <c r="E28" s="43">
        <f>SUM(E2:E27)</f>
        <v>200</v>
      </c>
      <c r="F28" s="44">
        <f>SUM(F2:F27)</f>
        <v>57</v>
      </c>
      <c r="G28" s="44">
        <f>SUM(G2:G27)</f>
        <v>19</v>
      </c>
      <c r="H28" s="45">
        <f>E28-F28-G28</f>
        <v>124</v>
      </c>
      <c r="I28" s="46">
        <f>SUM(I2:I27)</f>
        <v>124</v>
      </c>
      <c r="J28" s="48">
        <f>SUM(J2:J27)</f>
        <v>0</v>
      </c>
      <c r="K28" s="47">
        <f>SUM(K2:K27)</f>
        <v>71</v>
      </c>
      <c r="L28" s="40">
        <f>SUM(L2:L27)</f>
        <v>16</v>
      </c>
      <c r="M28" s="41">
        <f>SUM(M2:M27)</f>
        <v>15</v>
      </c>
      <c r="N28" s="41">
        <f>SUM(N2:N27)</f>
        <v>22</v>
      </c>
      <c r="O28" s="41">
        <f>SUM(O2:O27)</f>
        <v>0</v>
      </c>
      <c r="P28" s="41">
        <f>SUM(P2:P27)</f>
        <v>0</v>
      </c>
      <c r="Q28" s="42">
        <f>SUM(L28:P28)</f>
        <v>53</v>
      </c>
      <c r="R28" s="153" t="s">
        <v>86</v>
      </c>
      <c r="S28" s="154"/>
      <c r="T28" s="154"/>
      <c r="U28" s="155"/>
      <c r="V28" s="89">
        <f>SUM(V2:V26)</f>
        <v>98</v>
      </c>
      <c r="W28" s="89">
        <f>SUM(W2:W27)</f>
        <v>0</v>
      </c>
      <c r="X28" s="89">
        <v>12</v>
      </c>
      <c r="Y28" s="94">
        <f>SUM(W28:X28)</f>
        <v>12</v>
      </c>
    </row>
    <row r="29" spans="1:25" ht="128.25" thickBot="1" x14ac:dyDescent="0.3">
      <c r="E29" s="53" t="s">
        <v>21</v>
      </c>
      <c r="F29" s="54" t="s">
        <v>22</v>
      </c>
      <c r="G29" s="54" t="s">
        <v>25</v>
      </c>
      <c r="H29" s="55" t="s">
        <v>9</v>
      </c>
      <c r="I29" s="56" t="s">
        <v>23</v>
      </c>
      <c r="J29" s="58" t="s">
        <v>12</v>
      </c>
      <c r="K29" s="57" t="s">
        <v>11</v>
      </c>
      <c r="L29" s="49" t="s">
        <v>0</v>
      </c>
      <c r="M29" s="50" t="s">
        <v>1</v>
      </c>
      <c r="N29" s="50" t="s">
        <v>2</v>
      </c>
      <c r="O29" s="50" t="s">
        <v>18</v>
      </c>
      <c r="P29" s="50" t="s">
        <v>19</v>
      </c>
      <c r="Q29" s="51" t="s">
        <v>20</v>
      </c>
      <c r="R29" s="156" t="s">
        <v>35</v>
      </c>
      <c r="S29" s="157"/>
      <c r="T29" s="157"/>
      <c r="U29" s="158"/>
    </row>
    <row r="30" spans="1:25" s="52" customFormat="1" x14ac:dyDescent="0.25">
      <c r="A30"/>
      <c r="B30" s="1"/>
      <c r="I30" s="59">
        <f>I28+G28</f>
        <v>143</v>
      </c>
      <c r="J30" s="38"/>
      <c r="K30" s="60"/>
      <c r="M30" s="52">
        <f>L28+M28</f>
        <v>31</v>
      </c>
      <c r="Q30" s="61"/>
      <c r="R30" s="61"/>
      <c r="S30" s="61"/>
      <c r="T30" s="61"/>
      <c r="U30" s="61"/>
      <c r="V30" s="87"/>
      <c r="W30" s="87"/>
      <c r="X30" s="87"/>
    </row>
    <row r="31" spans="1:25" s="52" customFormat="1" x14ac:dyDescent="0.25">
      <c r="A31"/>
      <c r="B31" s="1"/>
      <c r="E31" s="62"/>
      <c r="I31" s="59"/>
      <c r="J31" s="38"/>
      <c r="K31" s="60"/>
      <c r="Q31" s="61"/>
      <c r="R31" s="61"/>
      <c r="S31" s="61"/>
      <c r="T31" s="61"/>
      <c r="U31" s="61"/>
      <c r="V31" s="87"/>
      <c r="W31" s="87"/>
      <c r="X31" s="87"/>
    </row>
  </sheetData>
  <mergeCells count="29">
    <mergeCell ref="Q27:U27"/>
    <mergeCell ref="R28:U28"/>
    <mergeCell ref="R29:U29"/>
    <mergeCell ref="Q25:U25"/>
    <mergeCell ref="Q26:U26"/>
    <mergeCell ref="Q19:U19"/>
    <mergeCell ref="Q20:U20"/>
    <mergeCell ref="Q21:U21"/>
    <mergeCell ref="Q22:U22"/>
    <mergeCell ref="Q23:U23"/>
    <mergeCell ref="Q24:U24"/>
    <mergeCell ref="Q13:U13"/>
    <mergeCell ref="Q14:U14"/>
    <mergeCell ref="Q15:U15"/>
    <mergeCell ref="Q16:U16"/>
    <mergeCell ref="Q17:U17"/>
    <mergeCell ref="Q18:U18"/>
    <mergeCell ref="Q7:U7"/>
    <mergeCell ref="Q8:U8"/>
    <mergeCell ref="Q9:U9"/>
    <mergeCell ref="Q10:U10"/>
    <mergeCell ref="Q11:U11"/>
    <mergeCell ref="Q12:U12"/>
    <mergeCell ref="Q1:U1"/>
    <mergeCell ref="Q2:U2"/>
    <mergeCell ref="Q3:U3"/>
    <mergeCell ref="Q4:U4"/>
    <mergeCell ref="Q5:U5"/>
    <mergeCell ref="Q6:U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EA82-C028-422D-B28B-7C27D8BF4F39}">
  <sheetPr>
    <tabColor rgb="FFFF0000"/>
  </sheetPr>
  <dimension ref="A1:Y21"/>
  <sheetViews>
    <sheetView zoomScale="80" zoomScaleNormal="80" workbookViewId="0">
      <selection activeCell="E4" sqref="E4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25">
      <c r="A3" s="69">
        <v>0.41666666666666669</v>
      </c>
      <c r="B3" s="70" t="s">
        <v>78</v>
      </c>
      <c r="C3" s="142">
        <v>552</v>
      </c>
      <c r="D3" s="143">
        <v>561</v>
      </c>
      <c r="E3" s="67">
        <f>IF(ISBLANK(C3),0,(D3-C3+1))</f>
        <v>10</v>
      </c>
      <c r="F3" s="73">
        <v>7</v>
      </c>
      <c r="G3" s="73">
        <v>0</v>
      </c>
      <c r="H3" s="74">
        <f>E3-G3-F3</f>
        <v>3</v>
      </c>
      <c r="I3" s="83">
        <v>3</v>
      </c>
      <c r="J3" s="75">
        <f>I3-SUM(L3:P3,K3)</f>
        <v>0</v>
      </c>
      <c r="K3" s="84">
        <v>1</v>
      </c>
      <c r="L3" s="63">
        <v>0</v>
      </c>
      <c r="M3" s="65">
        <v>0</v>
      </c>
      <c r="N3" s="65">
        <v>2</v>
      </c>
      <c r="O3" s="65">
        <v>0</v>
      </c>
      <c r="P3" s="66">
        <v>0</v>
      </c>
      <c r="Q3" s="159"/>
      <c r="R3" s="160"/>
      <c r="S3" s="160"/>
      <c r="T3" s="160"/>
      <c r="U3" s="161"/>
      <c r="V3" s="88" t="s">
        <v>28</v>
      </c>
      <c r="W3" s="88">
        <v>1</v>
      </c>
      <c r="X3" s="88">
        <v>0</v>
      </c>
    </row>
    <row r="4" spans="1:24" s="76" customFormat="1" ht="26.25" customHeight="1" x14ac:dyDescent="0.25">
      <c r="A4" s="77">
        <v>0.4375</v>
      </c>
      <c r="B4" s="78" t="s">
        <v>80</v>
      </c>
      <c r="C4" s="79">
        <v>4326</v>
      </c>
      <c r="D4" s="80">
        <v>4329</v>
      </c>
      <c r="E4" s="67">
        <f t="shared" ref="E3:E5" si="0">IF(ISBLANK(C4),0,(D4-C4+1))</f>
        <v>4</v>
      </c>
      <c r="F4" s="95">
        <v>4</v>
      </c>
      <c r="G4" s="81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147"/>
      <c r="R4" s="148"/>
      <c r="S4" s="148"/>
      <c r="T4" s="148"/>
      <c r="U4" s="149"/>
      <c r="V4" s="88">
        <v>68</v>
      </c>
      <c r="W4" s="88" t="s">
        <v>28</v>
      </c>
      <c r="X4" s="88" t="s">
        <v>28</v>
      </c>
    </row>
    <row r="5" spans="1:24" s="76" customFormat="1" ht="26.25" customHeight="1" x14ac:dyDescent="0.25">
      <c r="A5" s="69">
        <v>0.45833333333333331</v>
      </c>
      <c r="B5" s="70" t="s">
        <v>79</v>
      </c>
      <c r="C5" s="142">
        <v>562</v>
      </c>
      <c r="D5" s="143">
        <v>564</v>
      </c>
      <c r="E5" s="67">
        <f t="shared" si="0"/>
        <v>3</v>
      </c>
      <c r="F5" s="73">
        <v>0</v>
      </c>
      <c r="G5" s="73">
        <v>1</v>
      </c>
      <c r="H5" s="74">
        <f t="shared" ref="H5:H9" si="1">E5-G5-F5</f>
        <v>2</v>
      </c>
      <c r="I5" s="83">
        <v>2</v>
      </c>
      <c r="J5" s="75">
        <f t="shared" ref="J5:J10" si="2">I5-SUM(L5:P5,K5)</f>
        <v>2</v>
      </c>
      <c r="K5" s="84"/>
      <c r="L5" s="63"/>
      <c r="M5" s="65"/>
      <c r="N5" s="65"/>
      <c r="O5" s="65"/>
      <c r="P5" s="66"/>
      <c r="Q5" s="159"/>
      <c r="R5" s="160"/>
      <c r="S5" s="160"/>
      <c r="T5" s="160"/>
      <c r="U5" s="161"/>
      <c r="V5" s="88" t="s">
        <v>28</v>
      </c>
      <c r="W5" s="88"/>
      <c r="X5" s="88"/>
    </row>
    <row r="6" spans="1:24" s="76" customFormat="1" ht="26.25" customHeight="1" x14ac:dyDescent="0.25">
      <c r="A6" s="69">
        <v>0.5</v>
      </c>
      <c r="B6" s="70" t="s">
        <v>78</v>
      </c>
      <c r="C6" s="142">
        <v>565</v>
      </c>
      <c r="D6" s="143">
        <v>566</v>
      </c>
      <c r="E6" s="67">
        <f>IF(ISBLANK(C6),0,(D6-C6+1))</f>
        <v>2</v>
      </c>
      <c r="F6" s="73">
        <v>0</v>
      </c>
      <c r="G6" s="73">
        <v>0</v>
      </c>
      <c r="H6" s="74">
        <f t="shared" si="1"/>
        <v>2</v>
      </c>
      <c r="I6" s="83">
        <v>2</v>
      </c>
      <c r="J6" s="75">
        <f t="shared" si="2"/>
        <v>2</v>
      </c>
      <c r="K6" s="84"/>
      <c r="L6" s="63"/>
      <c r="M6" s="65"/>
      <c r="N6" s="65"/>
      <c r="O6" s="65"/>
      <c r="P6" s="66"/>
      <c r="Q6" s="159"/>
      <c r="R6" s="160"/>
      <c r="S6" s="160"/>
      <c r="T6" s="160"/>
      <c r="U6" s="161"/>
      <c r="V6" s="88" t="s">
        <v>28</v>
      </c>
      <c r="W6" s="88"/>
      <c r="X6" s="88"/>
    </row>
    <row r="7" spans="1:24" s="76" customFormat="1" ht="26.25" customHeight="1" x14ac:dyDescent="0.25">
      <c r="A7" s="69">
        <v>4.1666666666666664E-2</v>
      </c>
      <c r="B7" s="70" t="s">
        <v>80</v>
      </c>
      <c r="C7" s="142"/>
      <c r="D7" s="143"/>
      <c r="E7" s="67">
        <f t="shared" ref="E7:E16" si="3">IF(ISBLANK(C7),0,(D7-C7+1))</f>
        <v>0</v>
      </c>
      <c r="F7" s="73"/>
      <c r="G7" s="73"/>
      <c r="H7" s="74">
        <f t="shared" si="1"/>
        <v>0</v>
      </c>
      <c r="I7" s="83"/>
      <c r="J7" s="75">
        <f t="shared" si="2"/>
        <v>0</v>
      </c>
      <c r="K7" s="84"/>
      <c r="L7" s="63"/>
      <c r="M7" s="65"/>
      <c r="N7" s="65"/>
      <c r="O7" s="65"/>
      <c r="P7" s="66"/>
      <c r="Q7" s="159"/>
      <c r="R7" s="160"/>
      <c r="S7" s="160"/>
      <c r="T7" s="160"/>
      <c r="U7" s="161"/>
      <c r="V7" s="88" t="s">
        <v>28</v>
      </c>
      <c r="W7" s="88"/>
      <c r="X7" s="88"/>
    </row>
    <row r="8" spans="1:24" s="76" customFormat="1" ht="26.25" customHeight="1" x14ac:dyDescent="0.25">
      <c r="A8" s="69">
        <v>8.3333333333333329E-2</v>
      </c>
      <c r="B8" s="70" t="s">
        <v>79</v>
      </c>
      <c r="C8" s="142"/>
      <c r="D8" s="143"/>
      <c r="E8" s="67">
        <f t="shared" si="3"/>
        <v>0</v>
      </c>
      <c r="F8" s="73"/>
      <c r="G8" s="73"/>
      <c r="H8" s="74">
        <f t="shared" si="1"/>
        <v>0</v>
      </c>
      <c r="I8" s="83"/>
      <c r="J8" s="75">
        <f t="shared" si="2"/>
        <v>0</v>
      </c>
      <c r="K8" s="84"/>
      <c r="L8" s="63"/>
      <c r="M8" s="65"/>
      <c r="N8" s="65"/>
      <c r="O8" s="65"/>
      <c r="P8" s="66"/>
      <c r="Q8" s="159"/>
      <c r="R8" s="160"/>
      <c r="S8" s="160"/>
      <c r="T8" s="160"/>
      <c r="U8" s="161"/>
      <c r="V8" s="88" t="s">
        <v>28</v>
      </c>
      <c r="W8" s="88"/>
      <c r="X8" s="88"/>
    </row>
    <row r="9" spans="1:24" s="76" customFormat="1" ht="26.25" customHeight="1" x14ac:dyDescent="0.25">
      <c r="A9" s="69">
        <v>8.3333333333333329E-2</v>
      </c>
      <c r="B9" s="70" t="s">
        <v>70</v>
      </c>
      <c r="C9" s="142"/>
      <c r="D9" s="143"/>
      <c r="E9" s="67">
        <f t="shared" si="3"/>
        <v>0</v>
      </c>
      <c r="F9" s="73"/>
      <c r="G9" s="73"/>
      <c r="H9" s="74">
        <f t="shared" si="1"/>
        <v>0</v>
      </c>
      <c r="I9" s="83"/>
      <c r="J9" s="75">
        <f t="shared" si="2"/>
        <v>0</v>
      </c>
      <c r="K9" s="84"/>
      <c r="L9" s="63"/>
      <c r="M9" s="65"/>
      <c r="N9" s="65"/>
      <c r="O9" s="65"/>
      <c r="P9" s="66"/>
      <c r="Q9" s="159"/>
      <c r="R9" s="160"/>
      <c r="S9" s="160"/>
      <c r="T9" s="160"/>
      <c r="U9" s="161"/>
      <c r="V9" s="88" t="s">
        <v>28</v>
      </c>
      <c r="W9" s="88"/>
      <c r="X9" s="88"/>
    </row>
    <row r="10" spans="1:24" s="76" customFormat="1" ht="26.25" customHeight="1" x14ac:dyDescent="0.25">
      <c r="A10" s="69">
        <v>0.125</v>
      </c>
      <c r="B10" s="70" t="s">
        <v>69</v>
      </c>
      <c r="C10" s="142"/>
      <c r="D10" s="143"/>
      <c r="E10" s="67">
        <f t="shared" si="3"/>
        <v>0</v>
      </c>
      <c r="F10" s="73"/>
      <c r="G10" s="73"/>
      <c r="H10" s="74">
        <f>E10-G10-F10</f>
        <v>0</v>
      </c>
      <c r="I10" s="83"/>
      <c r="J10" s="75">
        <f t="shared" si="2"/>
        <v>0</v>
      </c>
      <c r="K10" s="84"/>
      <c r="L10" s="63"/>
      <c r="M10" s="65"/>
      <c r="N10" s="65"/>
      <c r="O10" s="65"/>
      <c r="P10" s="66"/>
      <c r="Q10" s="159"/>
      <c r="R10" s="160"/>
      <c r="S10" s="160"/>
      <c r="T10" s="160"/>
      <c r="U10" s="161"/>
      <c r="V10" s="88" t="s">
        <v>28</v>
      </c>
      <c r="W10" s="88"/>
      <c r="X10" s="88"/>
    </row>
    <row r="11" spans="1:24" s="76" customFormat="1" ht="26.25" customHeight="1" x14ac:dyDescent="0.25">
      <c r="A11" s="69">
        <v>0.14583333333333334</v>
      </c>
      <c r="B11" s="70" t="s">
        <v>17</v>
      </c>
      <c r="C11" s="71"/>
      <c r="D11" s="72"/>
      <c r="E11" s="67">
        <f t="shared" si="3"/>
        <v>0</v>
      </c>
      <c r="F11" s="73"/>
      <c r="G11" s="73"/>
      <c r="H11" s="74">
        <f t="shared" ref="H11:H15" si="4">E11-G11-F11</f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159"/>
      <c r="R11" s="160"/>
      <c r="S11" s="160"/>
      <c r="T11" s="160"/>
      <c r="U11" s="161"/>
      <c r="V11" s="88" t="s">
        <v>28</v>
      </c>
      <c r="W11" s="88"/>
      <c r="X11" s="88"/>
    </row>
    <row r="12" spans="1:24" s="76" customFormat="1" ht="26.25" customHeight="1" x14ac:dyDescent="0.25">
      <c r="A12" s="69">
        <v>0.16666666666666666</v>
      </c>
      <c r="B12" s="70" t="s">
        <v>70</v>
      </c>
      <c r="C12" s="71"/>
      <c r="D12" s="72"/>
      <c r="E12" s="67">
        <f t="shared" si="3"/>
        <v>0</v>
      </c>
      <c r="F12" s="73"/>
      <c r="G12" s="73"/>
      <c r="H12" s="74">
        <f t="shared" si="4"/>
        <v>0</v>
      </c>
      <c r="I12" s="83"/>
      <c r="J12" s="75">
        <f>I12-SUM(L12:P12,K12)</f>
        <v>0</v>
      </c>
      <c r="K12" s="84"/>
      <c r="L12" s="63"/>
      <c r="M12" s="65"/>
      <c r="N12" s="65"/>
      <c r="O12" s="65"/>
      <c r="P12" s="66"/>
      <c r="Q12" s="159"/>
      <c r="R12" s="160"/>
      <c r="S12" s="160"/>
      <c r="T12" s="160"/>
      <c r="U12" s="161"/>
      <c r="V12" s="88" t="s">
        <v>28</v>
      </c>
      <c r="W12" s="88"/>
      <c r="X12" s="88"/>
    </row>
    <row r="13" spans="1:24" s="76" customFormat="1" ht="26.25" customHeight="1" x14ac:dyDescent="0.25">
      <c r="A13" s="69">
        <v>0.20833333333333334</v>
      </c>
      <c r="B13" s="70" t="s">
        <v>14</v>
      </c>
      <c r="C13" s="71"/>
      <c r="D13" s="72"/>
      <c r="E13" s="67">
        <f t="shared" si="3"/>
        <v>0</v>
      </c>
      <c r="F13" s="73"/>
      <c r="G13" s="73"/>
      <c r="H13" s="74">
        <f t="shared" si="4"/>
        <v>0</v>
      </c>
      <c r="I13" s="83"/>
      <c r="J13" s="75">
        <f t="shared" ref="J13:J15" si="5">I13-SUM(L13:P13,K13)</f>
        <v>0</v>
      </c>
      <c r="K13" s="84"/>
      <c r="L13" s="63"/>
      <c r="M13" s="65"/>
      <c r="N13" s="65"/>
      <c r="O13" s="65"/>
      <c r="P13" s="66"/>
      <c r="Q13" s="159"/>
      <c r="R13" s="160"/>
      <c r="S13" s="160"/>
      <c r="T13" s="160"/>
      <c r="U13" s="161"/>
      <c r="V13" s="88" t="s">
        <v>28</v>
      </c>
      <c r="W13" s="88"/>
      <c r="X13" s="88"/>
    </row>
    <row r="14" spans="1:24" s="76" customFormat="1" ht="26.25" customHeight="1" x14ac:dyDescent="0.25">
      <c r="A14" s="69">
        <v>0.22916666666666666</v>
      </c>
      <c r="B14" s="70" t="s">
        <v>69</v>
      </c>
      <c r="C14" s="71"/>
      <c r="D14" s="72"/>
      <c r="E14" s="67">
        <f t="shared" si="3"/>
        <v>0</v>
      </c>
      <c r="F14" s="73"/>
      <c r="G14" s="73"/>
      <c r="H14" s="74">
        <f t="shared" si="4"/>
        <v>0</v>
      </c>
      <c r="I14" s="83"/>
      <c r="J14" s="75">
        <f t="shared" si="5"/>
        <v>0</v>
      </c>
      <c r="K14" s="84"/>
      <c r="L14" s="63"/>
      <c r="M14" s="65"/>
      <c r="N14" s="65"/>
      <c r="O14" s="65"/>
      <c r="P14" s="66"/>
      <c r="Q14" s="159"/>
      <c r="R14" s="160"/>
      <c r="S14" s="160"/>
      <c r="T14" s="160"/>
      <c r="U14" s="161"/>
      <c r="V14" s="88" t="s">
        <v>28</v>
      </c>
      <c r="W14" s="88"/>
      <c r="X14" s="88"/>
    </row>
    <row r="15" spans="1:24" s="76" customFormat="1" ht="26.25" customHeight="1" x14ac:dyDescent="0.25">
      <c r="A15" s="69">
        <v>0.22916666666666666</v>
      </c>
      <c r="B15" s="70" t="s">
        <v>17</v>
      </c>
      <c r="C15" s="71"/>
      <c r="D15" s="72"/>
      <c r="E15" s="67">
        <f t="shared" si="3"/>
        <v>0</v>
      </c>
      <c r="F15" s="73"/>
      <c r="G15" s="73"/>
      <c r="H15" s="74">
        <f t="shared" si="4"/>
        <v>0</v>
      </c>
      <c r="I15" s="83"/>
      <c r="J15" s="75">
        <f t="shared" si="5"/>
        <v>0</v>
      </c>
      <c r="K15" s="84"/>
      <c r="L15" s="63"/>
      <c r="M15" s="65"/>
      <c r="N15" s="65"/>
      <c r="O15" s="65"/>
      <c r="P15" s="66"/>
      <c r="Q15" s="159"/>
      <c r="R15" s="160"/>
      <c r="S15" s="160"/>
      <c r="T15" s="160"/>
      <c r="U15" s="161"/>
      <c r="V15" s="88" t="s">
        <v>28</v>
      </c>
      <c r="W15" s="88"/>
      <c r="X15" s="88"/>
    </row>
    <row r="16" spans="1:24" s="76" customFormat="1" ht="26.25" customHeight="1" x14ac:dyDescent="0.25">
      <c r="A16" s="77"/>
      <c r="B16" s="78"/>
      <c r="C16" s="79"/>
      <c r="D16" s="80"/>
      <c r="E16" s="67">
        <f t="shared" si="3"/>
        <v>0</v>
      </c>
      <c r="F16" s="95"/>
      <c r="G16" s="81"/>
      <c r="H16" s="74">
        <f t="shared" ref="H16" si="6">E16-G16-F16</f>
        <v>0</v>
      </c>
      <c r="I16" s="85" t="s">
        <v>28</v>
      </c>
      <c r="J16" s="75" t="s">
        <v>28</v>
      </c>
      <c r="K16" s="82" t="s">
        <v>28</v>
      </c>
      <c r="L16" s="91" t="s">
        <v>28</v>
      </c>
      <c r="M16" s="92" t="s">
        <v>28</v>
      </c>
      <c r="N16" s="92" t="s">
        <v>28</v>
      </c>
      <c r="O16" s="92" t="s">
        <v>28</v>
      </c>
      <c r="P16" s="93" t="s">
        <v>28</v>
      </c>
      <c r="Q16" s="147"/>
      <c r="R16" s="148"/>
      <c r="S16" s="148"/>
      <c r="T16" s="148"/>
      <c r="U16" s="149"/>
      <c r="V16" s="88"/>
      <c r="W16" s="88" t="s">
        <v>28</v>
      </c>
      <c r="X16" s="88" t="s">
        <v>28</v>
      </c>
    </row>
    <row r="17" spans="1:25" ht="7.5" customHeight="1" thickBot="1" x14ac:dyDescent="0.3">
      <c r="A17" s="26"/>
      <c r="B17" s="27"/>
      <c r="C17" s="31"/>
      <c r="D17" s="32"/>
      <c r="E17" s="33">
        <v>0</v>
      </c>
      <c r="F17" s="29"/>
      <c r="G17" s="29"/>
      <c r="H17" s="34">
        <v>0</v>
      </c>
      <c r="I17" s="35"/>
      <c r="J17" s="37"/>
      <c r="K17" s="36"/>
      <c r="L17" s="28"/>
      <c r="M17" s="29"/>
      <c r="N17" s="29"/>
      <c r="O17" s="29"/>
      <c r="P17" s="30"/>
      <c r="Q17" s="150"/>
      <c r="R17" s="151"/>
      <c r="S17" s="151"/>
      <c r="T17" s="151"/>
      <c r="U17" s="152"/>
    </row>
    <row r="18" spans="1:25" s="38" customFormat="1" ht="30.75" customHeight="1" x14ac:dyDescent="0.25">
      <c r="B18" s="39"/>
      <c r="D18" s="90"/>
      <c r="E18" s="43">
        <f>SUM(E2:E17)</f>
        <v>19</v>
      </c>
      <c r="F18" s="44">
        <f>SUM(F2:F17)</f>
        <v>11</v>
      </c>
      <c r="G18" s="44">
        <f>SUM(G2:G17)</f>
        <v>1</v>
      </c>
      <c r="H18" s="45">
        <f>E18-F18-G18</f>
        <v>7</v>
      </c>
      <c r="I18" s="46">
        <f>SUM(I2:I17)</f>
        <v>7</v>
      </c>
      <c r="J18" s="48">
        <f t="shared" ref="J18:P18" si="7">SUM(J2:J17)</f>
        <v>4</v>
      </c>
      <c r="K18" s="47">
        <f>SUM(K2:K17)</f>
        <v>1</v>
      </c>
      <c r="L18" s="40">
        <f>SUM(L2:L17)</f>
        <v>0</v>
      </c>
      <c r="M18" s="41">
        <f t="shared" si="7"/>
        <v>0</v>
      </c>
      <c r="N18" s="41">
        <f t="shared" si="7"/>
        <v>2</v>
      </c>
      <c r="O18" s="41">
        <f t="shared" si="7"/>
        <v>0</v>
      </c>
      <c r="P18" s="41">
        <f t="shared" si="7"/>
        <v>0</v>
      </c>
      <c r="Q18" s="42">
        <f>SUM(L18:P18)</f>
        <v>2</v>
      </c>
      <c r="R18" s="153" t="s">
        <v>36</v>
      </c>
      <c r="S18" s="154"/>
      <c r="T18" s="154"/>
      <c r="U18" s="155"/>
      <c r="V18" s="89">
        <f>SUM(V2:V15)</f>
        <v>68</v>
      </c>
      <c r="W18" s="89">
        <f>SUM(W2:W17)</f>
        <v>1</v>
      </c>
      <c r="X18" s="89">
        <f>SUM(X2:X17)</f>
        <v>0</v>
      </c>
      <c r="Y18" s="94">
        <f>SUM(W18:X18)</f>
        <v>1</v>
      </c>
    </row>
    <row r="19" spans="1:25" ht="128.25" thickBot="1" x14ac:dyDescent="0.3">
      <c r="E19" s="53" t="s">
        <v>21</v>
      </c>
      <c r="F19" s="54" t="s">
        <v>22</v>
      </c>
      <c r="G19" s="54" t="s">
        <v>25</v>
      </c>
      <c r="H19" s="55" t="s">
        <v>9</v>
      </c>
      <c r="I19" s="56" t="s">
        <v>23</v>
      </c>
      <c r="J19" s="58" t="s">
        <v>12</v>
      </c>
      <c r="K19" s="57" t="s">
        <v>11</v>
      </c>
      <c r="L19" s="49" t="s">
        <v>0</v>
      </c>
      <c r="M19" s="50" t="s">
        <v>1</v>
      </c>
      <c r="N19" s="50" t="s">
        <v>2</v>
      </c>
      <c r="O19" s="50" t="s">
        <v>18</v>
      </c>
      <c r="P19" s="50" t="s">
        <v>19</v>
      </c>
      <c r="Q19" s="51" t="s">
        <v>20</v>
      </c>
      <c r="R19" s="156" t="s">
        <v>35</v>
      </c>
      <c r="S19" s="157"/>
      <c r="T19" s="157"/>
      <c r="U19" s="158"/>
    </row>
    <row r="20" spans="1:25" s="52" customFormat="1" x14ac:dyDescent="0.25">
      <c r="A20"/>
      <c r="B20" s="1"/>
      <c r="I20" s="59">
        <f>I18+G18</f>
        <v>8</v>
      </c>
      <c r="J20" s="38"/>
      <c r="K20" s="60"/>
      <c r="M20" s="52">
        <f>L18+M18</f>
        <v>0</v>
      </c>
      <c r="Q20" s="61"/>
      <c r="R20" s="61"/>
      <c r="S20" s="61"/>
      <c r="T20" s="61"/>
      <c r="U20" s="61"/>
      <c r="V20" s="87"/>
      <c r="W20" s="87"/>
      <c r="X20" s="87"/>
    </row>
    <row r="21" spans="1:25" s="52" customFormat="1" x14ac:dyDescent="0.25">
      <c r="A21"/>
      <c r="B21" s="1"/>
      <c r="E21" s="62"/>
      <c r="I21" s="59"/>
      <c r="J21" s="38"/>
      <c r="K21" s="60"/>
      <c r="Q21" s="61"/>
      <c r="R21" s="61"/>
      <c r="S21" s="61"/>
      <c r="T21" s="61"/>
      <c r="U21" s="61"/>
      <c r="V21" s="87"/>
      <c r="W21" s="87"/>
      <c r="X21" s="87"/>
    </row>
  </sheetData>
  <mergeCells count="19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16:U16"/>
    <mergeCell ref="Q17:U17"/>
    <mergeCell ref="R18:U18"/>
    <mergeCell ref="R19:U19"/>
    <mergeCell ref="Q13:U13"/>
    <mergeCell ref="Q14:U14"/>
    <mergeCell ref="Q15:U15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5BEF-42EB-4FE5-9ACD-EA1AEB19FE02}">
  <sheetPr>
    <tabColor theme="1"/>
  </sheetPr>
  <dimension ref="A1:Y16"/>
  <sheetViews>
    <sheetView topLeftCell="I1" zoomScale="80" zoomScaleNormal="80" workbookViewId="0">
      <selection activeCell="Y10" sqref="Y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5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5" s="76" customFormat="1" ht="26.25" customHeight="1" x14ac:dyDescent="0.25">
      <c r="A3" s="69">
        <v>0.4375</v>
      </c>
      <c r="B3" s="70" t="s">
        <v>75</v>
      </c>
      <c r="C3" s="142">
        <v>467</v>
      </c>
      <c r="D3" s="143">
        <v>488</v>
      </c>
      <c r="E3" s="67">
        <f t="shared" ref="E3:E5" si="0">IF(ISBLANK(C3),0,(D3-C3+1))</f>
        <v>22</v>
      </c>
      <c r="F3" s="73">
        <v>2</v>
      </c>
      <c r="G3" s="73">
        <v>2</v>
      </c>
      <c r="H3" s="74">
        <f>E3-G3-F3</f>
        <v>18</v>
      </c>
      <c r="I3" s="83">
        <v>18</v>
      </c>
      <c r="J3" s="75">
        <f>I3-SUM(L3:P3,K3)</f>
        <v>0</v>
      </c>
      <c r="K3" s="84">
        <f>7+7</f>
        <v>14</v>
      </c>
      <c r="L3" s="63">
        <v>0</v>
      </c>
      <c r="M3" s="65">
        <v>1</v>
      </c>
      <c r="N3" s="65">
        <v>3</v>
      </c>
      <c r="O3" s="65">
        <v>0</v>
      </c>
      <c r="P3" s="66">
        <v>0</v>
      </c>
      <c r="Q3" s="159"/>
      <c r="R3" s="160"/>
      <c r="S3" s="160"/>
      <c r="T3" s="160"/>
      <c r="U3" s="161"/>
      <c r="V3" s="88" t="s">
        <v>28</v>
      </c>
      <c r="W3" s="88">
        <v>7</v>
      </c>
      <c r="X3" s="88">
        <v>7</v>
      </c>
    </row>
    <row r="4" spans="1:25" s="76" customFormat="1" ht="26.25" customHeight="1" x14ac:dyDescent="0.25">
      <c r="A4" s="69">
        <v>0.45833333333333331</v>
      </c>
      <c r="B4" s="70" t="s">
        <v>16</v>
      </c>
      <c r="C4" s="142">
        <v>489</v>
      </c>
      <c r="D4" s="143">
        <v>497</v>
      </c>
      <c r="E4" s="67">
        <f t="shared" si="0"/>
        <v>9</v>
      </c>
      <c r="F4" s="73">
        <v>0</v>
      </c>
      <c r="G4" s="73">
        <v>1</v>
      </c>
      <c r="H4" s="74">
        <f t="shared" ref="H4:H9" si="1">E4-G4-F4</f>
        <v>8</v>
      </c>
      <c r="I4" s="83">
        <v>8</v>
      </c>
      <c r="J4" s="75">
        <f t="shared" ref="J4:J10" si="2">I4-SUM(L4:P4,K4)</f>
        <v>0</v>
      </c>
      <c r="K4" s="84">
        <v>3</v>
      </c>
      <c r="L4" s="63">
        <v>0</v>
      </c>
      <c r="M4" s="65">
        <v>3</v>
      </c>
      <c r="N4" s="65">
        <v>2</v>
      </c>
      <c r="O4" s="65">
        <v>0</v>
      </c>
      <c r="P4" s="66">
        <v>0</v>
      </c>
      <c r="Q4" s="159"/>
      <c r="R4" s="160"/>
      <c r="S4" s="160"/>
      <c r="T4" s="160"/>
      <c r="U4" s="161"/>
      <c r="V4" s="88" t="s">
        <v>28</v>
      </c>
      <c r="W4" s="88">
        <v>0</v>
      </c>
      <c r="X4" s="88">
        <v>3</v>
      </c>
    </row>
    <row r="5" spans="1:25" s="76" customFormat="1" ht="26.25" customHeight="1" x14ac:dyDescent="0.25">
      <c r="A5" s="69">
        <v>0.5</v>
      </c>
      <c r="B5" s="70" t="s">
        <v>14</v>
      </c>
      <c r="C5" s="142">
        <v>498</v>
      </c>
      <c r="D5" s="143">
        <v>510</v>
      </c>
      <c r="E5" s="67">
        <f t="shared" si="0"/>
        <v>13</v>
      </c>
      <c r="F5" s="73">
        <v>1</v>
      </c>
      <c r="G5" s="73">
        <v>1</v>
      </c>
      <c r="H5" s="74">
        <f t="shared" si="1"/>
        <v>11</v>
      </c>
      <c r="I5" s="83">
        <v>11</v>
      </c>
      <c r="J5" s="75">
        <f t="shared" si="2"/>
        <v>0</v>
      </c>
      <c r="K5" s="84">
        <v>8</v>
      </c>
      <c r="L5" s="63">
        <v>0</v>
      </c>
      <c r="M5" s="65">
        <v>2</v>
      </c>
      <c r="N5" s="65">
        <v>1</v>
      </c>
      <c r="O5" s="65">
        <v>0</v>
      </c>
      <c r="P5" s="66">
        <v>0</v>
      </c>
      <c r="Q5" s="159"/>
      <c r="R5" s="160"/>
      <c r="S5" s="160"/>
      <c r="T5" s="160"/>
      <c r="U5" s="161"/>
      <c r="V5" s="88" t="s">
        <v>28</v>
      </c>
      <c r="W5" s="88">
        <v>8</v>
      </c>
      <c r="X5" s="88">
        <v>0</v>
      </c>
    </row>
    <row r="6" spans="1:25" s="76" customFormat="1" ht="26.25" customHeight="1" x14ac:dyDescent="0.25">
      <c r="A6" s="69">
        <v>0.52083333333333337</v>
      </c>
      <c r="B6" s="70" t="s">
        <v>75</v>
      </c>
      <c r="C6" s="142">
        <v>511</v>
      </c>
      <c r="D6" s="143">
        <v>519</v>
      </c>
      <c r="E6" s="67">
        <f>IF(ISBLANK(C6),0,(D6-C6+1))</f>
        <v>9</v>
      </c>
      <c r="F6" s="73">
        <v>1</v>
      </c>
      <c r="G6" s="73">
        <v>1</v>
      </c>
      <c r="H6" s="74">
        <f t="shared" si="1"/>
        <v>7</v>
      </c>
      <c r="I6" s="83">
        <v>7</v>
      </c>
      <c r="J6" s="75">
        <f t="shared" si="2"/>
        <v>0</v>
      </c>
      <c r="K6" s="84">
        <v>3</v>
      </c>
      <c r="L6" s="63">
        <v>0</v>
      </c>
      <c r="M6" s="65">
        <v>3</v>
      </c>
      <c r="N6" s="65">
        <v>1</v>
      </c>
      <c r="O6" s="65">
        <v>0</v>
      </c>
      <c r="P6" s="66">
        <v>0</v>
      </c>
      <c r="Q6" s="159"/>
      <c r="R6" s="160"/>
      <c r="S6" s="160"/>
      <c r="T6" s="160"/>
      <c r="U6" s="161"/>
      <c r="V6" s="88" t="s">
        <v>28</v>
      </c>
      <c r="W6" s="88">
        <v>1</v>
      </c>
      <c r="X6" s="88">
        <v>2</v>
      </c>
    </row>
    <row r="7" spans="1:25" s="76" customFormat="1" ht="26.25" customHeight="1" x14ac:dyDescent="0.25">
      <c r="A7" s="69">
        <v>4.1666666666666664E-2</v>
      </c>
      <c r="B7" s="70" t="s">
        <v>16</v>
      </c>
      <c r="C7" s="142">
        <v>520</v>
      </c>
      <c r="D7" s="143">
        <v>525</v>
      </c>
      <c r="E7" s="67">
        <f t="shared" ref="E7:E11" si="3">IF(ISBLANK(C7),0,(D7-C7+1))</f>
        <v>6</v>
      </c>
      <c r="F7" s="73">
        <v>1</v>
      </c>
      <c r="G7" s="73">
        <v>0</v>
      </c>
      <c r="H7" s="74">
        <f t="shared" si="1"/>
        <v>5</v>
      </c>
      <c r="I7" s="83">
        <v>5</v>
      </c>
      <c r="J7" s="75">
        <f t="shared" si="2"/>
        <v>0</v>
      </c>
      <c r="K7" s="84">
        <v>1</v>
      </c>
      <c r="L7" s="63">
        <v>0</v>
      </c>
      <c r="M7" s="65">
        <v>0</v>
      </c>
      <c r="N7" s="65">
        <v>4</v>
      </c>
      <c r="O7" s="65">
        <v>0</v>
      </c>
      <c r="P7" s="66">
        <v>0</v>
      </c>
      <c r="Q7" s="159"/>
      <c r="R7" s="160"/>
      <c r="S7" s="160"/>
      <c r="T7" s="160"/>
      <c r="U7" s="161"/>
      <c r="V7" s="88" t="s">
        <v>28</v>
      </c>
      <c r="W7" s="88">
        <v>1</v>
      </c>
      <c r="X7" s="88">
        <v>0</v>
      </c>
    </row>
    <row r="8" spans="1:25" s="76" customFormat="1" ht="26.25" customHeight="1" x14ac:dyDescent="0.25">
      <c r="A8" s="69">
        <v>8.3333333333333329E-2</v>
      </c>
      <c r="B8" s="70" t="s">
        <v>76</v>
      </c>
      <c r="C8" s="142">
        <f>D7+1</f>
        <v>526</v>
      </c>
      <c r="D8" s="143">
        <v>530</v>
      </c>
      <c r="E8" s="67">
        <f t="shared" si="3"/>
        <v>5</v>
      </c>
      <c r="F8" s="73">
        <v>1</v>
      </c>
      <c r="G8" s="73">
        <v>0</v>
      </c>
      <c r="H8" s="74">
        <f t="shared" si="1"/>
        <v>4</v>
      </c>
      <c r="I8" s="83">
        <v>4</v>
      </c>
      <c r="J8" s="75">
        <f t="shared" si="2"/>
        <v>0</v>
      </c>
      <c r="K8" s="84">
        <v>1</v>
      </c>
      <c r="L8" s="63">
        <v>0</v>
      </c>
      <c r="M8" s="65">
        <v>0</v>
      </c>
      <c r="N8" s="65">
        <v>3</v>
      </c>
      <c r="O8" s="65">
        <v>0</v>
      </c>
      <c r="P8" s="66">
        <v>0</v>
      </c>
      <c r="Q8" s="159"/>
      <c r="R8" s="160"/>
      <c r="S8" s="160"/>
      <c r="T8" s="160"/>
      <c r="U8" s="161"/>
      <c r="V8" s="88" t="s">
        <v>28</v>
      </c>
      <c r="W8" s="88">
        <v>1</v>
      </c>
      <c r="X8" s="88">
        <v>0</v>
      </c>
    </row>
    <row r="9" spans="1:25" s="76" customFormat="1" ht="26.25" customHeight="1" x14ac:dyDescent="0.25">
      <c r="A9" s="69">
        <v>0.125</v>
      </c>
      <c r="B9" s="70" t="s">
        <v>14</v>
      </c>
      <c r="C9" s="142">
        <v>531</v>
      </c>
      <c r="D9" s="143">
        <v>543</v>
      </c>
      <c r="E9" s="67">
        <f>IF(ISBLANK(C9),0,(D9-C9+1))</f>
        <v>13</v>
      </c>
      <c r="F9" s="73">
        <v>4</v>
      </c>
      <c r="G9" s="73">
        <v>0</v>
      </c>
      <c r="H9" s="74">
        <f t="shared" si="1"/>
        <v>9</v>
      </c>
      <c r="I9" s="83">
        <v>9</v>
      </c>
      <c r="J9" s="75">
        <f t="shared" si="2"/>
        <v>0</v>
      </c>
      <c r="K9" s="84">
        <v>2</v>
      </c>
      <c r="L9" s="63">
        <v>0</v>
      </c>
      <c r="M9" s="65">
        <v>2</v>
      </c>
      <c r="N9" s="65">
        <v>5</v>
      </c>
      <c r="O9" s="65">
        <v>0</v>
      </c>
      <c r="P9" s="66">
        <v>0</v>
      </c>
      <c r="Q9" s="159"/>
      <c r="R9" s="160"/>
      <c r="S9" s="160"/>
      <c r="T9" s="160"/>
      <c r="U9" s="161"/>
      <c r="V9" s="88" t="s">
        <v>28</v>
      </c>
      <c r="W9" s="88">
        <v>2</v>
      </c>
      <c r="X9" s="88">
        <v>0</v>
      </c>
    </row>
    <row r="10" spans="1:25" s="76" customFormat="1" ht="26.25" customHeight="1" x14ac:dyDescent="0.25">
      <c r="A10" s="69">
        <v>0.16666666666666666</v>
      </c>
      <c r="B10" s="70" t="s">
        <v>76</v>
      </c>
      <c r="C10" s="142">
        <v>544</v>
      </c>
      <c r="D10" s="143">
        <v>551</v>
      </c>
      <c r="E10" s="67">
        <f t="shared" si="3"/>
        <v>8</v>
      </c>
      <c r="F10" s="73">
        <v>2</v>
      </c>
      <c r="G10" s="73">
        <v>1</v>
      </c>
      <c r="H10" s="74">
        <f>E10-G10-F10</f>
        <v>5</v>
      </c>
      <c r="I10" s="83">
        <v>5</v>
      </c>
      <c r="J10" s="75">
        <f t="shared" si="2"/>
        <v>0</v>
      </c>
      <c r="K10" s="84">
        <v>2</v>
      </c>
      <c r="L10" s="63">
        <v>0</v>
      </c>
      <c r="M10" s="65">
        <v>0</v>
      </c>
      <c r="N10" s="65">
        <v>1</v>
      </c>
      <c r="O10" s="65">
        <v>0</v>
      </c>
      <c r="P10" s="146">
        <v>2</v>
      </c>
      <c r="Q10" s="168" t="s">
        <v>77</v>
      </c>
      <c r="R10" s="169"/>
      <c r="S10" s="169"/>
      <c r="T10" s="169"/>
      <c r="U10" s="170"/>
      <c r="V10" s="88" t="s">
        <v>28</v>
      </c>
      <c r="W10" s="88">
        <v>2</v>
      </c>
      <c r="X10" s="88">
        <v>0</v>
      </c>
    </row>
    <row r="11" spans="1:25" s="76" customFormat="1" ht="26.25" customHeight="1" x14ac:dyDescent="0.25">
      <c r="A11" s="77"/>
      <c r="B11" s="78"/>
      <c r="C11" s="79"/>
      <c r="D11" s="80"/>
      <c r="E11" s="67">
        <f t="shared" si="3"/>
        <v>0</v>
      </c>
      <c r="F11" s="95"/>
      <c r="G11" s="81"/>
      <c r="H11" s="74">
        <f t="shared" ref="H11" si="4">E11-G11-F11</f>
        <v>0</v>
      </c>
      <c r="I11" s="85" t="s">
        <v>28</v>
      </c>
      <c r="J11" s="75" t="s">
        <v>28</v>
      </c>
      <c r="K11" s="82" t="s">
        <v>28</v>
      </c>
      <c r="L11" s="91" t="s">
        <v>28</v>
      </c>
      <c r="M11" s="92" t="s">
        <v>28</v>
      </c>
      <c r="N11" s="92" t="s">
        <v>28</v>
      </c>
      <c r="O11" s="92" t="s">
        <v>28</v>
      </c>
      <c r="P11" s="93" t="s">
        <v>28</v>
      </c>
      <c r="Q11" s="147"/>
      <c r="R11" s="148"/>
      <c r="S11" s="148"/>
      <c r="T11" s="148"/>
      <c r="U11" s="149"/>
      <c r="V11" s="88"/>
      <c r="W11" s="88" t="s">
        <v>28</v>
      </c>
      <c r="X11" s="88" t="s">
        <v>28</v>
      </c>
    </row>
    <row r="12" spans="1:25" ht="7.5" customHeight="1" thickBot="1" x14ac:dyDescent="0.3">
      <c r="A12" s="26"/>
      <c r="B12" s="27"/>
      <c r="C12" s="31"/>
      <c r="D12" s="32"/>
      <c r="E12" s="33">
        <v>0</v>
      </c>
      <c r="F12" s="29"/>
      <c r="G12" s="29"/>
      <c r="H12" s="34">
        <v>0</v>
      </c>
      <c r="I12" s="35"/>
      <c r="J12" s="37"/>
      <c r="K12" s="36"/>
      <c r="L12" s="28"/>
      <c r="M12" s="29"/>
      <c r="N12" s="29"/>
      <c r="O12" s="29"/>
      <c r="P12" s="30"/>
      <c r="Q12" s="150"/>
      <c r="R12" s="151"/>
      <c r="S12" s="151"/>
      <c r="T12" s="151"/>
      <c r="U12" s="152"/>
    </row>
    <row r="13" spans="1:25" s="38" customFormat="1" ht="30.75" customHeight="1" x14ac:dyDescent="0.25">
      <c r="B13" s="39"/>
      <c r="D13" s="90"/>
      <c r="E13" s="43">
        <f>SUM(E2:E12)</f>
        <v>85</v>
      </c>
      <c r="F13" s="44">
        <f>SUM(F2:F12)</f>
        <v>12</v>
      </c>
      <c r="G13" s="44">
        <f>SUM(G2:G12)</f>
        <v>6</v>
      </c>
      <c r="H13" s="45">
        <f>E13-F13-G13</f>
        <v>67</v>
      </c>
      <c r="I13" s="46">
        <f>SUM(I2:I12)</f>
        <v>67</v>
      </c>
      <c r="J13" s="48">
        <f t="shared" ref="J13:P13" si="5">SUM(J2:J12)</f>
        <v>0</v>
      </c>
      <c r="K13" s="47">
        <f>SUM(K2:K12)</f>
        <v>34</v>
      </c>
      <c r="L13" s="40">
        <f>SUM(L2:L12)</f>
        <v>0</v>
      </c>
      <c r="M13" s="41">
        <f t="shared" si="5"/>
        <v>11</v>
      </c>
      <c r="N13" s="41">
        <f t="shared" si="5"/>
        <v>20</v>
      </c>
      <c r="O13" s="41">
        <f t="shared" si="5"/>
        <v>0</v>
      </c>
      <c r="P13" s="41">
        <f t="shared" si="5"/>
        <v>2</v>
      </c>
      <c r="Q13" s="42">
        <f>SUM(L13:P13)</f>
        <v>33</v>
      </c>
      <c r="R13" s="153" t="s">
        <v>36</v>
      </c>
      <c r="S13" s="154"/>
      <c r="T13" s="154"/>
      <c r="U13" s="155"/>
      <c r="V13" s="89">
        <f>SUM(V2:V10)</f>
        <v>0</v>
      </c>
      <c r="W13" s="89">
        <f>SUM(W2:W12)</f>
        <v>22</v>
      </c>
      <c r="X13" s="89">
        <f>SUM(X2:X12)</f>
        <v>12</v>
      </c>
      <c r="Y13" s="94">
        <f>SUM(W13:X13)</f>
        <v>34</v>
      </c>
    </row>
    <row r="14" spans="1:25" ht="128.25" thickBot="1" x14ac:dyDescent="0.3">
      <c r="E14" s="53" t="s">
        <v>21</v>
      </c>
      <c r="F14" s="54" t="s">
        <v>22</v>
      </c>
      <c r="G14" s="54" t="s">
        <v>25</v>
      </c>
      <c r="H14" s="55" t="s">
        <v>9</v>
      </c>
      <c r="I14" s="56" t="s">
        <v>23</v>
      </c>
      <c r="J14" s="58" t="s">
        <v>12</v>
      </c>
      <c r="K14" s="57" t="s">
        <v>11</v>
      </c>
      <c r="L14" s="49" t="s">
        <v>0</v>
      </c>
      <c r="M14" s="50" t="s">
        <v>1</v>
      </c>
      <c r="N14" s="50" t="s">
        <v>2</v>
      </c>
      <c r="O14" s="50" t="s">
        <v>18</v>
      </c>
      <c r="P14" s="50" t="s">
        <v>19</v>
      </c>
      <c r="Q14" s="51" t="s">
        <v>20</v>
      </c>
      <c r="R14" s="156" t="s">
        <v>35</v>
      </c>
      <c r="S14" s="157"/>
      <c r="T14" s="157"/>
      <c r="U14" s="158"/>
    </row>
    <row r="15" spans="1:25" s="52" customFormat="1" x14ac:dyDescent="0.25">
      <c r="A15"/>
      <c r="B15" s="1"/>
      <c r="I15" s="59">
        <f>I13+G13</f>
        <v>73</v>
      </c>
      <c r="J15" s="38"/>
      <c r="K15" s="60"/>
      <c r="M15" s="52">
        <f>L13+M13</f>
        <v>11</v>
      </c>
      <c r="Q15" s="61"/>
      <c r="R15" s="61"/>
      <c r="S15" s="61"/>
      <c r="T15" s="61"/>
      <c r="U15" s="61"/>
      <c r="V15" s="87"/>
      <c r="W15" s="87"/>
      <c r="X15" s="87"/>
    </row>
    <row r="16" spans="1:25" s="52" customFormat="1" x14ac:dyDescent="0.25">
      <c r="A16"/>
      <c r="B16" s="1"/>
      <c r="E16" s="62"/>
      <c r="I16" s="59"/>
      <c r="J16" s="38"/>
      <c r="K16" s="60"/>
      <c r="Q16" s="61"/>
      <c r="R16" s="61"/>
      <c r="S16" s="61"/>
      <c r="T16" s="61"/>
      <c r="U16" s="61"/>
      <c r="V16" s="87"/>
      <c r="W16" s="87"/>
      <c r="X16" s="87"/>
    </row>
  </sheetData>
  <mergeCells count="14">
    <mergeCell ref="Q11:U11"/>
    <mergeCell ref="Q12:U12"/>
    <mergeCell ref="R13:U13"/>
    <mergeCell ref="R14:U14"/>
    <mergeCell ref="Q7:U7"/>
    <mergeCell ref="Q8:U8"/>
    <mergeCell ref="Q9:U9"/>
    <mergeCell ref="Q10:U10"/>
    <mergeCell ref="Q6:U6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5012-709B-4BE4-9C34-34510B4DD4A6}">
  <sheetPr>
    <tabColor theme="1"/>
  </sheetPr>
  <dimension ref="A1:Y22"/>
  <sheetViews>
    <sheetView topLeftCell="A3" zoomScale="80" zoomScaleNormal="80" workbookViewId="0">
      <selection activeCell="Y10" sqref="Y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25">
      <c r="A3" s="77">
        <v>0.375</v>
      </c>
      <c r="B3" s="78" t="s">
        <v>30</v>
      </c>
      <c r="C3" s="144"/>
      <c r="D3" s="145"/>
      <c r="E3" s="67">
        <f t="shared" ref="E3:E5" si="0">IF(ISBLANK(C3),0,(D3-C3+1))</f>
        <v>0</v>
      </c>
      <c r="F3" s="95"/>
      <c r="G3" s="81"/>
      <c r="H3" s="74">
        <f t="shared" ref="H3:H5" si="1">E3-G3-F3</f>
        <v>0</v>
      </c>
      <c r="I3" s="85" t="s">
        <v>28</v>
      </c>
      <c r="J3" s="75" t="s">
        <v>28</v>
      </c>
      <c r="K3" s="82" t="s">
        <v>28</v>
      </c>
      <c r="L3" s="91" t="s">
        <v>28</v>
      </c>
      <c r="M3" s="92" t="s">
        <v>28</v>
      </c>
      <c r="N3" s="92" t="s">
        <v>28</v>
      </c>
      <c r="O3" s="92" t="s">
        <v>28</v>
      </c>
      <c r="P3" s="93" t="s">
        <v>28</v>
      </c>
      <c r="Q3" s="147" t="s">
        <v>72</v>
      </c>
      <c r="R3" s="148"/>
      <c r="S3" s="148"/>
      <c r="T3" s="148"/>
      <c r="U3" s="149"/>
      <c r="V3" s="88"/>
      <c r="W3" s="88" t="s">
        <v>28</v>
      </c>
      <c r="X3" s="88" t="s">
        <v>28</v>
      </c>
    </row>
    <row r="4" spans="1:24" s="76" customFormat="1" ht="26.25" customHeight="1" x14ac:dyDescent="0.25">
      <c r="A4" s="77">
        <v>0.38541666666666669</v>
      </c>
      <c r="B4" s="78" t="s">
        <v>68</v>
      </c>
      <c r="C4" s="144"/>
      <c r="D4" s="145"/>
      <c r="E4" s="67">
        <f t="shared" si="0"/>
        <v>0</v>
      </c>
      <c r="F4" s="95"/>
      <c r="G4" s="81"/>
      <c r="H4" s="74">
        <f t="shared" si="1"/>
        <v>0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147" t="s">
        <v>73</v>
      </c>
      <c r="R4" s="148"/>
      <c r="S4" s="148"/>
      <c r="T4" s="148"/>
      <c r="U4" s="149"/>
      <c r="V4" s="88"/>
      <c r="W4" s="88" t="s">
        <v>28</v>
      </c>
      <c r="X4" s="88" t="s">
        <v>28</v>
      </c>
    </row>
    <row r="5" spans="1:24" s="76" customFormat="1" ht="26.25" customHeight="1" x14ac:dyDescent="0.25">
      <c r="A5" s="77">
        <v>0.39583333333333331</v>
      </c>
      <c r="B5" s="78" t="s">
        <v>69</v>
      </c>
      <c r="C5" s="144"/>
      <c r="D5" s="145"/>
      <c r="E5" s="67">
        <f t="shared" si="0"/>
        <v>0</v>
      </c>
      <c r="F5" s="95"/>
      <c r="G5" s="81"/>
      <c r="H5" s="74">
        <f t="shared" si="1"/>
        <v>0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147" t="s">
        <v>74</v>
      </c>
      <c r="R5" s="148"/>
      <c r="S5" s="148"/>
      <c r="T5" s="148"/>
      <c r="U5" s="149"/>
      <c r="V5" s="88"/>
      <c r="W5" s="88" t="s">
        <v>28</v>
      </c>
      <c r="X5" s="88" t="s">
        <v>28</v>
      </c>
    </row>
    <row r="6" spans="1:24" s="76" customFormat="1" ht="26.25" customHeight="1" x14ac:dyDescent="0.25">
      <c r="A6" s="69">
        <v>0.41666666666666669</v>
      </c>
      <c r="B6" s="70" t="s">
        <v>70</v>
      </c>
      <c r="C6" s="142"/>
      <c r="D6" s="143"/>
      <c r="E6" s="67">
        <f>IF(ISBLANK(C6),0,(D6-C6+1))</f>
        <v>0</v>
      </c>
      <c r="F6" s="73"/>
      <c r="G6" s="73"/>
      <c r="H6" s="74">
        <f t="shared" ref="H6:H8" si="2">E6-G6-F6</f>
        <v>0</v>
      </c>
      <c r="I6" s="83"/>
      <c r="J6" s="75">
        <f t="shared" ref="J6:J9" si="3">I6-SUM(L6:P6,K6)</f>
        <v>0</v>
      </c>
      <c r="K6" s="84"/>
      <c r="L6" s="63"/>
      <c r="M6" s="65"/>
      <c r="N6" s="65"/>
      <c r="O6" s="65"/>
      <c r="P6" s="66"/>
      <c r="Q6" s="159"/>
      <c r="R6" s="160"/>
      <c r="S6" s="160"/>
      <c r="T6" s="160"/>
      <c r="U6" s="161"/>
      <c r="V6" s="88" t="s">
        <v>28</v>
      </c>
      <c r="W6" s="88"/>
      <c r="X6" s="88"/>
    </row>
    <row r="7" spans="1:24" s="76" customFormat="1" ht="26.25" customHeight="1" x14ac:dyDescent="0.25">
      <c r="A7" s="69">
        <v>0.4375</v>
      </c>
      <c r="B7" s="70" t="s">
        <v>26</v>
      </c>
      <c r="C7" s="142"/>
      <c r="D7" s="143"/>
      <c r="E7" s="67">
        <f t="shared" ref="E7:E17" si="4">IF(ISBLANK(C7),0,(D7-C7+1))</f>
        <v>0</v>
      </c>
      <c r="F7" s="73"/>
      <c r="G7" s="73"/>
      <c r="H7" s="74">
        <f t="shared" si="2"/>
        <v>0</v>
      </c>
      <c r="I7" s="83"/>
      <c r="J7" s="75">
        <f t="shared" si="3"/>
        <v>0</v>
      </c>
      <c r="K7" s="84"/>
      <c r="L7" s="63"/>
      <c r="M7" s="65"/>
      <c r="N7" s="65"/>
      <c r="O7" s="65"/>
      <c r="P7" s="66"/>
      <c r="Q7" s="159"/>
      <c r="R7" s="160"/>
      <c r="S7" s="160"/>
      <c r="T7" s="160"/>
      <c r="U7" s="161"/>
      <c r="V7" s="88" t="s">
        <v>28</v>
      </c>
      <c r="W7" s="88"/>
      <c r="X7" s="88"/>
    </row>
    <row r="8" spans="1:24" s="76" customFormat="1" ht="26.25" customHeight="1" x14ac:dyDescent="0.25">
      <c r="A8" s="69">
        <v>0.44791666666666669</v>
      </c>
      <c r="B8" s="70" t="s">
        <v>29</v>
      </c>
      <c r="C8" s="142"/>
      <c r="D8" s="143"/>
      <c r="E8" s="67">
        <f t="shared" si="4"/>
        <v>0</v>
      </c>
      <c r="F8" s="73"/>
      <c r="G8" s="73"/>
      <c r="H8" s="74">
        <f t="shared" si="2"/>
        <v>0</v>
      </c>
      <c r="I8" s="83"/>
      <c r="J8" s="75">
        <f t="shared" si="3"/>
        <v>0</v>
      </c>
      <c r="K8" s="84"/>
      <c r="L8" s="63"/>
      <c r="M8" s="65"/>
      <c r="N8" s="65"/>
      <c r="O8" s="65"/>
      <c r="P8" s="66"/>
      <c r="Q8" s="159"/>
      <c r="R8" s="160"/>
      <c r="S8" s="160"/>
      <c r="T8" s="160"/>
      <c r="U8" s="161"/>
      <c r="V8" s="88" t="s">
        <v>28</v>
      </c>
      <c r="W8" s="88"/>
      <c r="X8" s="88"/>
    </row>
    <row r="9" spans="1:24" s="76" customFormat="1" ht="26.25" customHeight="1" x14ac:dyDescent="0.25">
      <c r="A9" s="69">
        <v>0.45833333333333331</v>
      </c>
      <c r="B9" s="70" t="s">
        <v>30</v>
      </c>
      <c r="C9" s="142"/>
      <c r="D9" s="143"/>
      <c r="E9" s="67">
        <f t="shared" si="4"/>
        <v>0</v>
      </c>
      <c r="F9" s="73"/>
      <c r="G9" s="73"/>
      <c r="H9" s="74">
        <f>E9-G9-F9</f>
        <v>0</v>
      </c>
      <c r="I9" s="83"/>
      <c r="J9" s="75">
        <f t="shared" si="3"/>
        <v>0</v>
      </c>
      <c r="K9" s="84"/>
      <c r="L9" s="63"/>
      <c r="M9" s="65"/>
      <c r="N9" s="65"/>
      <c r="O9" s="65"/>
      <c r="P9" s="66"/>
      <c r="Q9" s="159"/>
      <c r="R9" s="160"/>
      <c r="S9" s="160"/>
      <c r="T9" s="160"/>
      <c r="U9" s="161"/>
      <c r="V9" s="88" t="s">
        <v>28</v>
      </c>
      <c r="W9" s="88"/>
      <c r="X9" s="88"/>
    </row>
    <row r="10" spans="1:24" s="76" customFormat="1" ht="26.25" customHeight="1" x14ac:dyDescent="0.25">
      <c r="A10" s="69">
        <v>0.47916666666666669</v>
      </c>
      <c r="B10" s="70" t="s">
        <v>69</v>
      </c>
      <c r="C10" s="71"/>
      <c r="D10" s="72"/>
      <c r="E10" s="67">
        <f t="shared" si="4"/>
        <v>0</v>
      </c>
      <c r="F10" s="73"/>
      <c r="G10" s="73"/>
      <c r="H10" s="74">
        <f t="shared" ref="H10:H17" si="5">E10-G10-F10</f>
        <v>0</v>
      </c>
      <c r="I10" s="83"/>
      <c r="J10" s="75">
        <f>I10-SUM(L10:P10,K10)</f>
        <v>0</v>
      </c>
      <c r="K10" s="84"/>
      <c r="L10" s="63"/>
      <c r="M10" s="65"/>
      <c r="N10" s="65"/>
      <c r="O10" s="65"/>
      <c r="P10" s="66"/>
      <c r="Q10" s="159"/>
      <c r="R10" s="160"/>
      <c r="S10" s="160"/>
      <c r="T10" s="160"/>
      <c r="U10" s="161"/>
      <c r="V10" s="88" t="s">
        <v>28</v>
      </c>
      <c r="W10" s="88"/>
      <c r="X10" s="88"/>
    </row>
    <row r="11" spans="1:24" s="76" customFormat="1" ht="26.25" customHeight="1" x14ac:dyDescent="0.25">
      <c r="A11" s="69">
        <v>0.5</v>
      </c>
      <c r="B11" s="70" t="s">
        <v>70</v>
      </c>
      <c r="C11" s="71"/>
      <c r="D11" s="72"/>
      <c r="E11" s="67">
        <f t="shared" si="4"/>
        <v>0</v>
      </c>
      <c r="F11" s="73"/>
      <c r="G11" s="73"/>
      <c r="H11" s="74">
        <f t="shared" si="5"/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159"/>
      <c r="R11" s="160"/>
      <c r="S11" s="160"/>
      <c r="T11" s="160"/>
      <c r="U11" s="161"/>
      <c r="V11" s="88" t="s">
        <v>28</v>
      </c>
      <c r="W11" s="88"/>
      <c r="X11" s="88"/>
    </row>
    <row r="12" spans="1:24" s="76" customFormat="1" ht="26.25" customHeight="1" x14ac:dyDescent="0.25">
      <c r="A12" s="69">
        <v>0.52083333333333337</v>
      </c>
      <c r="B12" s="70" t="s">
        <v>26</v>
      </c>
      <c r="C12" s="71"/>
      <c r="D12" s="72"/>
      <c r="E12" s="67">
        <f t="shared" si="4"/>
        <v>0</v>
      </c>
      <c r="F12" s="73"/>
      <c r="G12" s="73"/>
      <c r="H12" s="74">
        <f t="shared" si="5"/>
        <v>0</v>
      </c>
      <c r="I12" s="83"/>
      <c r="J12" s="75">
        <f t="shared" ref="J12:J16" si="6">I12-SUM(L12:P12,K12)</f>
        <v>0</v>
      </c>
      <c r="K12" s="84"/>
      <c r="L12" s="63"/>
      <c r="M12" s="65"/>
      <c r="N12" s="65"/>
      <c r="O12" s="65"/>
      <c r="P12" s="66"/>
      <c r="Q12" s="159"/>
      <c r="R12" s="160"/>
      <c r="S12" s="160"/>
      <c r="T12" s="160"/>
      <c r="U12" s="161"/>
      <c r="V12" s="88" t="s">
        <v>28</v>
      </c>
      <c r="W12" s="88"/>
      <c r="X12" s="88"/>
    </row>
    <row r="13" spans="1:24" s="76" customFormat="1" ht="26.25" customHeight="1" x14ac:dyDescent="0.25">
      <c r="A13" s="69">
        <v>0.53125</v>
      </c>
      <c r="B13" s="70" t="s">
        <v>29</v>
      </c>
      <c r="C13" s="71"/>
      <c r="D13" s="72"/>
      <c r="E13" s="67">
        <f t="shared" si="4"/>
        <v>0</v>
      </c>
      <c r="F13" s="73"/>
      <c r="G13" s="73"/>
      <c r="H13" s="74">
        <f t="shared" si="5"/>
        <v>0</v>
      </c>
      <c r="I13" s="83"/>
      <c r="J13" s="75">
        <f t="shared" si="6"/>
        <v>0</v>
      </c>
      <c r="K13" s="84"/>
      <c r="L13" s="63"/>
      <c r="M13" s="65"/>
      <c r="N13" s="65"/>
      <c r="O13" s="65"/>
      <c r="P13" s="66"/>
      <c r="Q13" s="159"/>
      <c r="R13" s="160"/>
      <c r="S13" s="160"/>
      <c r="T13" s="160"/>
      <c r="U13" s="161"/>
      <c r="V13" s="88" t="s">
        <v>28</v>
      </c>
      <c r="W13" s="88"/>
      <c r="X13" s="88"/>
    </row>
    <row r="14" spans="1:24" s="76" customFormat="1" ht="26.25" customHeight="1" x14ac:dyDescent="0.25">
      <c r="A14" s="69">
        <v>4.1666666666666664E-2</v>
      </c>
      <c r="B14" s="70" t="s">
        <v>71</v>
      </c>
      <c r="C14" s="71"/>
      <c r="D14" s="72"/>
      <c r="E14" s="67">
        <f t="shared" si="4"/>
        <v>0</v>
      </c>
      <c r="F14" s="73"/>
      <c r="G14" s="73"/>
      <c r="H14" s="74">
        <f t="shared" si="5"/>
        <v>0</v>
      </c>
      <c r="I14" s="83"/>
      <c r="J14" s="75">
        <f t="shared" si="6"/>
        <v>0</v>
      </c>
      <c r="K14" s="84"/>
      <c r="L14" s="63"/>
      <c r="M14" s="65"/>
      <c r="N14" s="65"/>
      <c r="O14" s="65"/>
      <c r="P14" s="66"/>
      <c r="Q14" s="159"/>
      <c r="R14" s="160"/>
      <c r="S14" s="160"/>
      <c r="T14" s="160"/>
      <c r="U14" s="161"/>
      <c r="V14" s="88" t="s">
        <v>28</v>
      </c>
      <c r="W14" s="88"/>
      <c r="X14" s="88"/>
    </row>
    <row r="15" spans="1:24" s="76" customFormat="1" ht="26.25" customHeight="1" x14ac:dyDescent="0.25">
      <c r="A15" s="69">
        <v>6.25E-2</v>
      </c>
      <c r="B15" s="70" t="s">
        <v>69</v>
      </c>
      <c r="C15" s="71"/>
      <c r="D15" s="72"/>
      <c r="E15" s="67">
        <f t="shared" si="4"/>
        <v>0</v>
      </c>
      <c r="F15" s="73"/>
      <c r="G15" s="73"/>
      <c r="H15" s="74">
        <f t="shared" si="5"/>
        <v>0</v>
      </c>
      <c r="I15" s="83"/>
      <c r="J15" s="75">
        <f t="shared" si="6"/>
        <v>0</v>
      </c>
      <c r="K15" s="84"/>
      <c r="L15" s="63"/>
      <c r="M15" s="65"/>
      <c r="N15" s="65"/>
      <c r="O15" s="65"/>
      <c r="P15" s="66"/>
      <c r="Q15" s="159"/>
      <c r="R15" s="160"/>
      <c r="S15" s="160"/>
      <c r="T15" s="160"/>
      <c r="U15" s="161"/>
      <c r="V15" s="88" t="s">
        <v>28</v>
      </c>
      <c r="W15" s="88"/>
      <c r="X15" s="88"/>
    </row>
    <row r="16" spans="1:24" s="76" customFormat="1" ht="26.25" customHeight="1" x14ac:dyDescent="0.25">
      <c r="A16" s="69">
        <v>8.3333333333333329E-2</v>
      </c>
      <c r="B16" s="70" t="s">
        <v>17</v>
      </c>
      <c r="C16" s="71"/>
      <c r="D16" s="72"/>
      <c r="E16" s="67">
        <f t="shared" si="4"/>
        <v>0</v>
      </c>
      <c r="F16" s="73"/>
      <c r="G16" s="73"/>
      <c r="H16" s="74">
        <f t="shared" si="5"/>
        <v>0</v>
      </c>
      <c r="I16" s="83"/>
      <c r="J16" s="75">
        <f t="shared" si="6"/>
        <v>0</v>
      </c>
      <c r="K16" s="84"/>
      <c r="L16" s="63"/>
      <c r="M16" s="65"/>
      <c r="N16" s="65"/>
      <c r="O16" s="65"/>
      <c r="P16" s="66"/>
      <c r="Q16" s="159"/>
      <c r="R16" s="160"/>
      <c r="S16" s="160"/>
      <c r="T16" s="160"/>
      <c r="U16" s="161"/>
      <c r="V16" s="88" t="s">
        <v>28</v>
      </c>
      <c r="W16" s="88"/>
      <c r="X16" s="88"/>
    </row>
    <row r="17" spans="1:25" s="76" customFormat="1" ht="26.25" customHeight="1" x14ac:dyDescent="0.25">
      <c r="A17" s="77">
        <v>8.3333333333333329E-2</v>
      </c>
      <c r="B17" s="78" t="s">
        <v>31</v>
      </c>
      <c r="C17" s="144"/>
      <c r="D17" s="145"/>
      <c r="E17" s="67">
        <f t="shared" si="4"/>
        <v>0</v>
      </c>
      <c r="F17" s="95"/>
      <c r="G17" s="81"/>
      <c r="H17" s="74">
        <f t="shared" si="5"/>
        <v>0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147" t="s">
        <v>72</v>
      </c>
      <c r="R17" s="148"/>
      <c r="S17" s="148"/>
      <c r="T17" s="148"/>
      <c r="U17" s="149"/>
      <c r="V17" s="88"/>
      <c r="W17" s="88" t="s">
        <v>28</v>
      </c>
      <c r="X17" s="88" t="s">
        <v>28</v>
      </c>
    </row>
    <row r="18" spans="1:25" ht="7.5" customHeight="1" thickBot="1" x14ac:dyDescent="0.3">
      <c r="A18" s="26"/>
      <c r="B18" s="27"/>
      <c r="C18" s="31"/>
      <c r="D18" s="32"/>
      <c r="E18" s="33">
        <v>0</v>
      </c>
      <c r="F18" s="29"/>
      <c r="G18" s="29"/>
      <c r="H18" s="34">
        <v>0</v>
      </c>
      <c r="I18" s="35"/>
      <c r="J18" s="37"/>
      <c r="K18" s="36"/>
      <c r="L18" s="28"/>
      <c r="M18" s="29"/>
      <c r="N18" s="29"/>
      <c r="O18" s="29"/>
      <c r="P18" s="30"/>
      <c r="Q18" s="150"/>
      <c r="R18" s="151"/>
      <c r="S18" s="151"/>
      <c r="T18" s="151"/>
      <c r="U18" s="152"/>
    </row>
    <row r="19" spans="1:25" s="38" customFormat="1" ht="30.75" customHeight="1" x14ac:dyDescent="0.25">
      <c r="B19" s="39"/>
      <c r="D19" s="90"/>
      <c r="E19" s="43">
        <f>SUM(E2:E18)</f>
        <v>0</v>
      </c>
      <c r="F19" s="44">
        <f>SUM(F2:F18)</f>
        <v>0</v>
      </c>
      <c r="G19" s="44">
        <f>SUM(G2:G18)</f>
        <v>0</v>
      </c>
      <c r="H19" s="45">
        <f>E19-F19-G19</f>
        <v>0</v>
      </c>
      <c r="I19" s="46">
        <f t="shared" ref="I19:P19" si="7">SUM(I2:I18)</f>
        <v>0</v>
      </c>
      <c r="J19" s="48">
        <f t="shared" si="7"/>
        <v>0</v>
      </c>
      <c r="K19" s="47">
        <f t="shared" si="7"/>
        <v>0</v>
      </c>
      <c r="L19" s="40">
        <f t="shared" si="7"/>
        <v>0</v>
      </c>
      <c r="M19" s="41">
        <f t="shared" si="7"/>
        <v>0</v>
      </c>
      <c r="N19" s="41">
        <f t="shared" si="7"/>
        <v>0</v>
      </c>
      <c r="O19" s="41">
        <f t="shared" si="7"/>
        <v>0</v>
      </c>
      <c r="P19" s="41">
        <f t="shared" si="7"/>
        <v>0</v>
      </c>
      <c r="Q19" s="42">
        <f>SUM(L19:P19)</f>
        <v>0</v>
      </c>
      <c r="R19" s="153" t="s">
        <v>36</v>
      </c>
      <c r="S19" s="154"/>
      <c r="T19" s="154"/>
      <c r="U19" s="155"/>
      <c r="V19" s="89">
        <f>SUM(V2:V17)</f>
        <v>0</v>
      </c>
      <c r="W19" s="89">
        <f>SUM(W2:W18)</f>
        <v>0</v>
      </c>
      <c r="X19" s="89">
        <f>SUM(X2:X18)</f>
        <v>0</v>
      </c>
      <c r="Y19" s="94">
        <f>SUM(W19:X19)</f>
        <v>0</v>
      </c>
    </row>
    <row r="20" spans="1:25" ht="128.25" thickBot="1" x14ac:dyDescent="0.3">
      <c r="E20" s="53" t="s">
        <v>21</v>
      </c>
      <c r="F20" s="54" t="s">
        <v>22</v>
      </c>
      <c r="G20" s="54" t="s">
        <v>25</v>
      </c>
      <c r="H20" s="55" t="s">
        <v>9</v>
      </c>
      <c r="I20" s="56" t="s">
        <v>23</v>
      </c>
      <c r="J20" s="58" t="s">
        <v>12</v>
      </c>
      <c r="K20" s="57" t="s">
        <v>11</v>
      </c>
      <c r="L20" s="49" t="s">
        <v>0</v>
      </c>
      <c r="M20" s="50" t="s">
        <v>1</v>
      </c>
      <c r="N20" s="50" t="s">
        <v>2</v>
      </c>
      <c r="O20" s="50" t="s">
        <v>18</v>
      </c>
      <c r="P20" s="50" t="s">
        <v>19</v>
      </c>
      <c r="Q20" s="51" t="s">
        <v>20</v>
      </c>
      <c r="R20" s="156" t="s">
        <v>35</v>
      </c>
      <c r="S20" s="157"/>
      <c r="T20" s="157"/>
      <c r="U20" s="158"/>
    </row>
    <row r="21" spans="1:25" s="52" customFormat="1" x14ac:dyDescent="0.25">
      <c r="A21"/>
      <c r="B21" s="1"/>
      <c r="I21" s="59">
        <f>I19+G19</f>
        <v>0</v>
      </c>
      <c r="J21" s="38"/>
      <c r="K21" s="60"/>
      <c r="M21" s="52">
        <f>L19+M19</f>
        <v>0</v>
      </c>
      <c r="Q21" s="61"/>
      <c r="R21" s="61"/>
      <c r="S21" s="61"/>
      <c r="T21" s="61"/>
      <c r="U21" s="61"/>
      <c r="V21" s="87"/>
      <c r="W21" s="87"/>
      <c r="X21" s="87"/>
    </row>
    <row r="22" spans="1:25" s="52" customFormat="1" x14ac:dyDescent="0.25">
      <c r="A22"/>
      <c r="B22" s="1"/>
      <c r="E22" s="62"/>
      <c r="I22" s="59"/>
      <c r="J22" s="38"/>
      <c r="K22" s="60"/>
      <c r="Q22" s="61"/>
      <c r="R22" s="61"/>
      <c r="S22" s="61"/>
      <c r="T22" s="61"/>
      <c r="U22" s="61"/>
      <c r="V22" s="87"/>
      <c r="W22" s="87"/>
      <c r="X22" s="87"/>
    </row>
  </sheetData>
  <mergeCells count="20">
    <mergeCell ref="Q18:U18"/>
    <mergeCell ref="R19:U19"/>
    <mergeCell ref="R20:U20"/>
    <mergeCell ref="Q12:U12"/>
    <mergeCell ref="Q13:U13"/>
    <mergeCell ref="Q14:U14"/>
    <mergeCell ref="Q15:U15"/>
    <mergeCell ref="Q16:U16"/>
    <mergeCell ref="Q17:U17"/>
    <mergeCell ref="Q7:U7"/>
    <mergeCell ref="Q8:U8"/>
    <mergeCell ref="Q9:U9"/>
    <mergeCell ref="Q10:U10"/>
    <mergeCell ref="Q11:U11"/>
    <mergeCell ref="Q6:U6"/>
    <mergeCell ref="Q1:U1"/>
    <mergeCell ref="Q2:U2"/>
    <mergeCell ref="Q3:U3"/>
    <mergeCell ref="Q4:U4"/>
    <mergeCell ref="Q5:U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B971-BE2B-4F90-8ABD-090FDB56F724}">
  <sheetPr>
    <tabColor theme="1"/>
  </sheetPr>
  <dimension ref="A1:Y15"/>
  <sheetViews>
    <sheetView zoomScale="80" zoomScaleNormal="80" workbookViewId="0">
      <selection activeCell="Y10" sqref="Y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5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5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5" s="76" customFormat="1" ht="26.25" customHeight="1" x14ac:dyDescent="0.25">
      <c r="A3" s="69">
        <v>0.41666666666666669</v>
      </c>
      <c r="B3" s="70" t="s">
        <v>64</v>
      </c>
      <c r="C3" s="142">
        <v>280</v>
      </c>
      <c r="D3" s="143">
        <v>288</v>
      </c>
      <c r="E3" s="67">
        <f t="shared" ref="E3:E5" si="0">IF(ISBLANK(C3),0,(D3-C3+1))</f>
        <v>9</v>
      </c>
      <c r="F3" s="73">
        <v>0</v>
      </c>
      <c r="G3" s="73">
        <v>2</v>
      </c>
      <c r="H3" s="74">
        <f>E3-G3-F3</f>
        <v>7</v>
      </c>
      <c r="I3" s="83">
        <v>7</v>
      </c>
      <c r="J3" s="75">
        <f>I3-SUM(L3:P3,K3)</f>
        <v>0</v>
      </c>
      <c r="K3" s="84">
        <v>2</v>
      </c>
      <c r="L3" s="63">
        <v>0</v>
      </c>
      <c r="M3" s="65">
        <v>2</v>
      </c>
      <c r="N3" s="65">
        <v>2</v>
      </c>
      <c r="O3" s="65">
        <v>0</v>
      </c>
      <c r="P3" s="146">
        <v>1</v>
      </c>
      <c r="Q3" s="159"/>
      <c r="R3" s="160"/>
      <c r="S3" s="160"/>
      <c r="T3" s="160"/>
      <c r="U3" s="161"/>
      <c r="V3" s="88" t="s">
        <v>28</v>
      </c>
      <c r="W3" s="88">
        <v>2</v>
      </c>
      <c r="X3" s="88"/>
    </row>
    <row r="4" spans="1:25" s="76" customFormat="1" ht="26.25" customHeight="1" x14ac:dyDescent="0.25">
      <c r="A4" s="69">
        <v>0.45833333333333331</v>
      </c>
      <c r="B4" s="70" t="s">
        <v>65</v>
      </c>
      <c r="C4" s="142">
        <v>289</v>
      </c>
      <c r="D4" s="143">
        <v>294</v>
      </c>
      <c r="E4" s="67">
        <f t="shared" si="0"/>
        <v>6</v>
      </c>
      <c r="F4" s="73">
        <v>1</v>
      </c>
      <c r="G4" s="73">
        <v>3</v>
      </c>
      <c r="H4" s="74">
        <f t="shared" ref="H4:H9" si="1">E4-G4-F4</f>
        <v>2</v>
      </c>
      <c r="I4" s="83">
        <v>2</v>
      </c>
      <c r="J4" s="75">
        <f t="shared" ref="J4:J10" si="2">I4-SUM(L4:P4,K4)</f>
        <v>0</v>
      </c>
      <c r="K4" s="84">
        <v>1</v>
      </c>
      <c r="L4" s="63">
        <v>0</v>
      </c>
      <c r="M4" s="65">
        <v>0</v>
      </c>
      <c r="N4" s="65">
        <v>1</v>
      </c>
      <c r="O4" s="65">
        <v>0</v>
      </c>
      <c r="P4" s="66">
        <v>0</v>
      </c>
      <c r="Q4" s="159"/>
      <c r="R4" s="160"/>
      <c r="S4" s="160"/>
      <c r="T4" s="160"/>
      <c r="U4" s="161"/>
      <c r="V4" s="88" t="s">
        <v>28</v>
      </c>
      <c r="W4" s="88">
        <v>1</v>
      </c>
      <c r="X4" s="88"/>
    </row>
    <row r="5" spans="1:25" s="76" customFormat="1" ht="26.25" customHeight="1" x14ac:dyDescent="0.25">
      <c r="A5" s="69">
        <v>0.5</v>
      </c>
      <c r="B5" s="70" t="s">
        <v>26</v>
      </c>
      <c r="C5" s="142">
        <v>295</v>
      </c>
      <c r="D5" s="143">
        <v>295</v>
      </c>
      <c r="E5" s="67">
        <f t="shared" si="0"/>
        <v>1</v>
      </c>
      <c r="F5" s="73">
        <v>0</v>
      </c>
      <c r="G5" s="73">
        <v>0</v>
      </c>
      <c r="H5" s="74">
        <f t="shared" si="1"/>
        <v>1</v>
      </c>
      <c r="I5" s="83">
        <v>1</v>
      </c>
      <c r="J5" s="75">
        <f t="shared" si="2"/>
        <v>0</v>
      </c>
      <c r="K5" s="84">
        <v>0</v>
      </c>
      <c r="L5" s="63">
        <v>0</v>
      </c>
      <c r="M5" s="65">
        <v>0</v>
      </c>
      <c r="N5" s="65">
        <v>1</v>
      </c>
      <c r="O5" s="65">
        <v>0</v>
      </c>
      <c r="P5" s="66">
        <v>0</v>
      </c>
      <c r="Q5" s="159"/>
      <c r="R5" s="160"/>
      <c r="S5" s="160"/>
      <c r="T5" s="160"/>
      <c r="U5" s="161"/>
      <c r="V5" s="88" t="s">
        <v>28</v>
      </c>
      <c r="W5" s="88">
        <v>0</v>
      </c>
      <c r="X5" s="88"/>
    </row>
    <row r="6" spans="1:25" s="76" customFormat="1" ht="26.25" customHeight="1" x14ac:dyDescent="0.25">
      <c r="A6" s="69">
        <v>4.1666666666666664E-2</v>
      </c>
      <c r="B6" s="70" t="s">
        <v>29</v>
      </c>
      <c r="C6" s="142">
        <v>296</v>
      </c>
      <c r="D6" s="143">
        <v>300</v>
      </c>
      <c r="E6" s="67">
        <f>IF(ISBLANK(C6),0,(D6-C6+1))</f>
        <v>5</v>
      </c>
      <c r="F6" s="73">
        <v>1</v>
      </c>
      <c r="G6" s="73">
        <v>1</v>
      </c>
      <c r="H6" s="74">
        <f t="shared" si="1"/>
        <v>3</v>
      </c>
      <c r="I6" s="83">
        <v>3</v>
      </c>
      <c r="J6" s="75">
        <f t="shared" si="2"/>
        <v>0</v>
      </c>
      <c r="K6" s="84">
        <v>2</v>
      </c>
      <c r="L6" s="63">
        <v>0</v>
      </c>
      <c r="M6" s="65">
        <v>0</v>
      </c>
      <c r="N6" s="65">
        <v>1</v>
      </c>
      <c r="O6" s="65">
        <v>0</v>
      </c>
      <c r="P6" s="66">
        <v>0</v>
      </c>
      <c r="Q6" s="159"/>
      <c r="R6" s="160"/>
      <c r="S6" s="160"/>
      <c r="T6" s="160"/>
      <c r="U6" s="161"/>
      <c r="V6" s="88" t="s">
        <v>28</v>
      </c>
      <c r="W6" s="88">
        <v>2</v>
      </c>
      <c r="X6" s="88"/>
    </row>
    <row r="7" spans="1:25" s="76" customFormat="1" ht="26.25" customHeight="1" x14ac:dyDescent="0.25">
      <c r="A7" s="77">
        <v>4.1666666666666664E-2</v>
      </c>
      <c r="B7" s="78" t="s">
        <v>64</v>
      </c>
      <c r="C7" s="144">
        <v>4303</v>
      </c>
      <c r="D7" s="145">
        <v>4305</v>
      </c>
      <c r="E7" s="67">
        <f t="shared" ref="E7:E10" si="3">IF(ISBLANK(C7),0,(D7-C7+1))</f>
        <v>3</v>
      </c>
      <c r="F7" s="95">
        <v>3</v>
      </c>
      <c r="G7" s="81">
        <v>0</v>
      </c>
      <c r="H7" s="74">
        <f t="shared" si="1"/>
        <v>0</v>
      </c>
      <c r="I7" s="85" t="s">
        <v>28</v>
      </c>
      <c r="J7" s="75" t="s">
        <v>28</v>
      </c>
      <c r="K7" s="82" t="s">
        <v>28</v>
      </c>
      <c r="L7" s="91" t="s">
        <v>28</v>
      </c>
      <c r="M7" s="92" t="s">
        <v>28</v>
      </c>
      <c r="N7" s="92" t="s">
        <v>28</v>
      </c>
      <c r="O7" s="92" t="s">
        <v>28</v>
      </c>
      <c r="P7" s="93" t="s">
        <v>28</v>
      </c>
      <c r="Q7" s="147" t="s">
        <v>66</v>
      </c>
      <c r="R7" s="148"/>
      <c r="S7" s="148"/>
      <c r="T7" s="148"/>
      <c r="U7" s="149"/>
      <c r="V7" s="88">
        <v>23</v>
      </c>
      <c r="W7" s="88" t="s">
        <v>28</v>
      </c>
      <c r="X7" s="88" t="s">
        <v>28</v>
      </c>
    </row>
    <row r="8" spans="1:25" s="76" customFormat="1" ht="26.25" customHeight="1" x14ac:dyDescent="0.25">
      <c r="A8" s="69">
        <v>8.3333333333333329E-2</v>
      </c>
      <c r="B8" s="70" t="s">
        <v>65</v>
      </c>
      <c r="C8" s="142">
        <v>301</v>
      </c>
      <c r="D8" s="143">
        <v>313</v>
      </c>
      <c r="E8" s="67">
        <f t="shared" si="3"/>
        <v>13</v>
      </c>
      <c r="F8" s="73">
        <v>0</v>
      </c>
      <c r="G8" s="73">
        <v>1</v>
      </c>
      <c r="H8" s="74">
        <f t="shared" si="1"/>
        <v>12</v>
      </c>
      <c r="I8" s="83">
        <v>12</v>
      </c>
      <c r="J8" s="75">
        <f t="shared" si="2"/>
        <v>0</v>
      </c>
      <c r="K8" s="84">
        <v>7</v>
      </c>
      <c r="L8" s="63">
        <v>0</v>
      </c>
      <c r="M8" s="65">
        <v>4</v>
      </c>
      <c r="N8" s="65">
        <v>1</v>
      </c>
      <c r="O8" s="65">
        <v>0</v>
      </c>
      <c r="P8" s="66">
        <v>0</v>
      </c>
      <c r="Q8" s="159"/>
      <c r="R8" s="160"/>
      <c r="S8" s="160"/>
      <c r="T8" s="160"/>
      <c r="U8" s="161"/>
      <c r="V8" s="88" t="s">
        <v>28</v>
      </c>
      <c r="W8" s="88">
        <v>7</v>
      </c>
      <c r="X8" s="88"/>
    </row>
    <row r="9" spans="1:25" s="76" customFormat="1" ht="26.25" customHeight="1" x14ac:dyDescent="0.25">
      <c r="A9" s="69">
        <v>0.125</v>
      </c>
      <c r="B9" s="70" t="s">
        <v>26</v>
      </c>
      <c r="C9" s="142">
        <v>314</v>
      </c>
      <c r="D9" s="143">
        <v>327</v>
      </c>
      <c r="E9" s="67">
        <f t="shared" si="3"/>
        <v>14</v>
      </c>
      <c r="F9" s="73">
        <v>4</v>
      </c>
      <c r="G9" s="73">
        <v>0</v>
      </c>
      <c r="H9" s="74">
        <f t="shared" si="1"/>
        <v>10</v>
      </c>
      <c r="I9" s="83">
        <v>10</v>
      </c>
      <c r="J9" s="75">
        <f t="shared" si="2"/>
        <v>0</v>
      </c>
      <c r="K9" s="84">
        <v>1</v>
      </c>
      <c r="L9" s="63">
        <v>0</v>
      </c>
      <c r="M9" s="65">
        <v>6</v>
      </c>
      <c r="N9" s="65">
        <v>3</v>
      </c>
      <c r="O9" s="65">
        <v>0</v>
      </c>
      <c r="P9" s="66">
        <v>0</v>
      </c>
      <c r="Q9" s="159" t="s">
        <v>67</v>
      </c>
      <c r="R9" s="160"/>
      <c r="S9" s="160"/>
      <c r="T9" s="160"/>
      <c r="U9" s="161"/>
      <c r="V9" s="88" t="s">
        <v>28</v>
      </c>
      <c r="W9" s="88"/>
      <c r="X9" s="88"/>
    </row>
    <row r="10" spans="1:25" s="76" customFormat="1" ht="26.25" customHeight="1" x14ac:dyDescent="0.25">
      <c r="A10" s="69">
        <v>0.16666666666666666</v>
      </c>
      <c r="B10" s="70" t="s">
        <v>29</v>
      </c>
      <c r="C10" s="142">
        <v>328</v>
      </c>
      <c r="D10" s="143">
        <v>337</v>
      </c>
      <c r="E10" s="67">
        <f t="shared" si="3"/>
        <v>10</v>
      </c>
      <c r="F10" s="73">
        <v>2</v>
      </c>
      <c r="G10" s="73">
        <v>4</v>
      </c>
      <c r="H10" s="74">
        <f>E10-G10-F10</f>
        <v>4</v>
      </c>
      <c r="I10" s="83">
        <v>4</v>
      </c>
      <c r="J10" s="75">
        <f t="shared" si="2"/>
        <v>0</v>
      </c>
      <c r="K10" s="84">
        <v>3</v>
      </c>
      <c r="L10" s="63">
        <v>0</v>
      </c>
      <c r="M10" s="65">
        <v>1</v>
      </c>
      <c r="N10" s="65">
        <v>0</v>
      </c>
      <c r="O10" s="65">
        <v>0</v>
      </c>
      <c r="P10" s="66">
        <v>0</v>
      </c>
      <c r="Q10" s="159"/>
      <c r="R10" s="160"/>
      <c r="S10" s="160"/>
      <c r="T10" s="160"/>
      <c r="U10" s="161"/>
      <c r="V10" s="88" t="s">
        <v>28</v>
      </c>
      <c r="W10" s="88">
        <v>2</v>
      </c>
      <c r="X10" s="88">
        <v>1</v>
      </c>
    </row>
    <row r="11" spans="1:25" ht="7.5" customHeight="1" thickBot="1" x14ac:dyDescent="0.3">
      <c r="A11" s="26"/>
      <c r="B11" s="27"/>
      <c r="C11" s="31"/>
      <c r="D11" s="32"/>
      <c r="E11" s="33">
        <v>0</v>
      </c>
      <c r="F11" s="29"/>
      <c r="G11" s="29"/>
      <c r="H11" s="34">
        <v>0</v>
      </c>
      <c r="I11" s="35"/>
      <c r="J11" s="37"/>
      <c r="K11" s="36"/>
      <c r="L11" s="28"/>
      <c r="M11" s="29"/>
      <c r="N11" s="29"/>
      <c r="O11" s="29"/>
      <c r="P11" s="30"/>
      <c r="Q11" s="150"/>
      <c r="R11" s="151"/>
      <c r="S11" s="151"/>
      <c r="T11" s="151"/>
      <c r="U11" s="152"/>
    </row>
    <row r="12" spans="1:25" s="38" customFormat="1" ht="30.75" customHeight="1" x14ac:dyDescent="0.25">
      <c r="B12" s="39"/>
      <c r="D12" s="90"/>
      <c r="E12" s="43">
        <f>SUM(E2:E11)</f>
        <v>61</v>
      </c>
      <c r="F12" s="44">
        <f>SUM(F2:F11)</f>
        <v>11</v>
      </c>
      <c r="G12" s="44">
        <f>SUM(G2:G11)</f>
        <v>11</v>
      </c>
      <c r="H12" s="45">
        <f>E12-F12-G12</f>
        <v>39</v>
      </c>
      <c r="I12" s="46">
        <f t="shared" ref="I12:P12" si="4">SUM(I2:I11)</f>
        <v>39</v>
      </c>
      <c r="J12" s="48">
        <f t="shared" si="4"/>
        <v>0</v>
      </c>
      <c r="K12" s="47">
        <f t="shared" si="4"/>
        <v>16</v>
      </c>
      <c r="L12" s="40">
        <f t="shared" si="4"/>
        <v>0</v>
      </c>
      <c r="M12" s="41">
        <f t="shared" si="4"/>
        <v>13</v>
      </c>
      <c r="N12" s="41">
        <f t="shared" si="4"/>
        <v>9</v>
      </c>
      <c r="O12" s="41">
        <f t="shared" si="4"/>
        <v>0</v>
      </c>
      <c r="P12" s="41">
        <f t="shared" si="4"/>
        <v>1</v>
      </c>
      <c r="Q12" s="42">
        <f>SUM(L12:P12)</f>
        <v>23</v>
      </c>
      <c r="R12" s="153" t="s">
        <v>36</v>
      </c>
      <c r="S12" s="154"/>
      <c r="T12" s="154"/>
      <c r="U12" s="155"/>
      <c r="V12" s="89">
        <f>SUM(V2:V10)</f>
        <v>23</v>
      </c>
      <c r="W12" s="89">
        <f>SUM(W2:W11)</f>
        <v>14</v>
      </c>
      <c r="X12" s="89">
        <f>SUM(X2:X11)</f>
        <v>1</v>
      </c>
      <c r="Y12" s="94">
        <f>SUM(W12:X12)</f>
        <v>15</v>
      </c>
    </row>
    <row r="13" spans="1:25" ht="128.25" thickBot="1" x14ac:dyDescent="0.3">
      <c r="E13" s="53" t="s">
        <v>21</v>
      </c>
      <c r="F13" s="54" t="s">
        <v>22</v>
      </c>
      <c r="G13" s="54" t="s">
        <v>25</v>
      </c>
      <c r="H13" s="55" t="s">
        <v>9</v>
      </c>
      <c r="I13" s="56" t="s">
        <v>23</v>
      </c>
      <c r="J13" s="58" t="s">
        <v>12</v>
      </c>
      <c r="K13" s="57" t="s">
        <v>11</v>
      </c>
      <c r="L13" s="49" t="s">
        <v>0</v>
      </c>
      <c r="M13" s="50" t="s">
        <v>1</v>
      </c>
      <c r="N13" s="50" t="s">
        <v>2</v>
      </c>
      <c r="O13" s="50" t="s">
        <v>18</v>
      </c>
      <c r="P13" s="50" t="s">
        <v>19</v>
      </c>
      <c r="Q13" s="51" t="s">
        <v>20</v>
      </c>
      <c r="R13" s="156" t="s">
        <v>35</v>
      </c>
      <c r="S13" s="157"/>
      <c r="T13" s="157"/>
      <c r="U13" s="158"/>
    </row>
    <row r="14" spans="1:25" s="52" customFormat="1" x14ac:dyDescent="0.25">
      <c r="A14"/>
      <c r="B14" s="1"/>
      <c r="I14" s="59">
        <f>I12+G12</f>
        <v>50</v>
      </c>
      <c r="J14" s="38"/>
      <c r="K14" s="60"/>
      <c r="M14" s="52">
        <f>L12+M12</f>
        <v>13</v>
      </c>
      <c r="Q14" s="61"/>
      <c r="R14" s="61"/>
      <c r="S14" s="61"/>
      <c r="T14" s="61"/>
      <c r="U14" s="61"/>
      <c r="V14" s="87"/>
      <c r="W14" s="87"/>
      <c r="X14" s="87"/>
    </row>
    <row r="15" spans="1:25" s="52" customFormat="1" x14ac:dyDescent="0.25">
      <c r="A15"/>
      <c r="B15" s="1"/>
      <c r="E15" s="62"/>
      <c r="I15" s="59"/>
      <c r="J15" s="38"/>
      <c r="K15" s="60"/>
      <c r="Q15" s="61"/>
      <c r="R15" s="61"/>
      <c r="S15" s="61"/>
      <c r="T15" s="61"/>
      <c r="U15" s="61"/>
      <c r="V15" s="87"/>
      <c r="W15" s="87"/>
      <c r="X15" s="87"/>
    </row>
  </sheetData>
  <mergeCells count="13">
    <mergeCell ref="Q1:U1"/>
    <mergeCell ref="Q2:U2"/>
    <mergeCell ref="Q3:U3"/>
    <mergeCell ref="Q4:U4"/>
    <mergeCell ref="Q5:U5"/>
    <mergeCell ref="R13:U13"/>
    <mergeCell ref="Q11:U11"/>
    <mergeCell ref="R12:U12"/>
    <mergeCell ref="Q6:U6"/>
    <mergeCell ref="Q7:U7"/>
    <mergeCell ref="Q8:U8"/>
    <mergeCell ref="Q9:U9"/>
    <mergeCell ref="Q10:U10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D39E-BCEB-424B-B21E-AA88DA78DBD5}">
  <dimension ref="A1:Y50"/>
  <sheetViews>
    <sheetView zoomScale="80" zoomScaleNormal="80" workbookViewId="0">
      <selection activeCell="J21" sqref="J21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25">
      <c r="A3" s="105">
        <v>0.41666666666666669</v>
      </c>
      <c r="B3" s="106" t="s">
        <v>16</v>
      </c>
      <c r="C3" s="107" t="s">
        <v>28</v>
      </c>
      <c r="D3" s="108" t="s">
        <v>28</v>
      </c>
      <c r="E3" s="67" t="s">
        <v>28</v>
      </c>
      <c r="F3" s="102" t="s">
        <v>28</v>
      </c>
      <c r="G3" s="102" t="s">
        <v>28</v>
      </c>
      <c r="H3" s="74" t="s">
        <v>28</v>
      </c>
      <c r="I3" s="104" t="s">
        <v>28</v>
      </c>
      <c r="J3" s="75" t="s">
        <v>28</v>
      </c>
      <c r="K3" s="100" t="s">
        <v>28</v>
      </c>
      <c r="L3" s="101" t="s">
        <v>28</v>
      </c>
      <c r="M3" s="102" t="s">
        <v>28</v>
      </c>
      <c r="N3" s="102" t="s">
        <v>28</v>
      </c>
      <c r="O3" s="102" t="s">
        <v>28</v>
      </c>
      <c r="P3" s="100" t="s">
        <v>28</v>
      </c>
      <c r="Q3" s="177" t="s">
        <v>37</v>
      </c>
      <c r="R3" s="178"/>
      <c r="S3" s="178"/>
      <c r="T3" s="178"/>
      <c r="U3" s="179"/>
      <c r="V3" s="103" t="s">
        <v>28</v>
      </c>
      <c r="W3" s="103" t="s">
        <v>28</v>
      </c>
      <c r="X3" s="103" t="s">
        <v>28</v>
      </c>
    </row>
    <row r="4" spans="1:24" s="76" customFormat="1" ht="26.25" customHeight="1" x14ac:dyDescent="0.25">
      <c r="A4" s="77">
        <v>0.4375</v>
      </c>
      <c r="B4" s="78" t="s">
        <v>38</v>
      </c>
      <c r="C4" s="79">
        <v>4575</v>
      </c>
      <c r="D4" s="80">
        <v>4585</v>
      </c>
      <c r="E4" s="67">
        <f>IF(ISBLANK(C4),0,(D4-C4+1))-4</f>
        <v>7</v>
      </c>
      <c r="F4" s="95">
        <f>E4</f>
        <v>7</v>
      </c>
      <c r="G4" s="81" t="s">
        <v>28</v>
      </c>
      <c r="H4" s="74" t="s">
        <v>28</v>
      </c>
      <c r="I4" s="85" t="s">
        <v>28</v>
      </c>
      <c r="J4" s="75" t="s">
        <v>28</v>
      </c>
      <c r="K4" s="82" t="s">
        <v>28</v>
      </c>
      <c r="L4" s="91" t="s">
        <v>28</v>
      </c>
      <c r="M4" s="92" t="s">
        <v>28</v>
      </c>
      <c r="N4" s="92" t="s">
        <v>28</v>
      </c>
      <c r="O4" s="92" t="s">
        <v>28</v>
      </c>
      <c r="P4" s="93" t="s">
        <v>28</v>
      </c>
      <c r="Q4" s="147" t="str">
        <f>Q29</f>
        <v>Ordered 200; Printed 101.</v>
      </c>
      <c r="R4" s="148"/>
      <c r="S4" s="148"/>
      <c r="T4" s="148"/>
      <c r="U4" s="149"/>
      <c r="V4" s="88">
        <v>200</v>
      </c>
      <c r="W4" s="88" t="s">
        <v>28</v>
      </c>
      <c r="X4" s="88" t="s">
        <v>28</v>
      </c>
    </row>
    <row r="5" spans="1:24" s="76" customFormat="1" ht="26.25" customHeight="1" x14ac:dyDescent="0.25">
      <c r="A5" s="77">
        <v>0.47916666666666669</v>
      </c>
      <c r="B5" s="78" t="s">
        <v>38</v>
      </c>
      <c r="C5" s="79">
        <v>4586</v>
      </c>
      <c r="D5" s="80">
        <v>4596</v>
      </c>
      <c r="E5" s="67">
        <f t="shared" ref="E5:E12" si="0">IF(ISBLANK(C5),0,(D5-C5+1))</f>
        <v>11</v>
      </c>
      <c r="F5" s="95">
        <f>E5</f>
        <v>11</v>
      </c>
      <c r="G5" s="81" t="s">
        <v>28</v>
      </c>
      <c r="H5" s="74" t="s">
        <v>28</v>
      </c>
      <c r="I5" s="85" t="s">
        <v>28</v>
      </c>
      <c r="J5" s="75" t="s">
        <v>28</v>
      </c>
      <c r="K5" s="82" t="s">
        <v>28</v>
      </c>
      <c r="L5" s="91" t="s">
        <v>28</v>
      </c>
      <c r="M5" s="92" t="s">
        <v>28</v>
      </c>
      <c r="N5" s="92" t="s">
        <v>28</v>
      </c>
      <c r="O5" s="92" t="s">
        <v>28</v>
      </c>
      <c r="P5" s="93" t="s">
        <v>28</v>
      </c>
      <c r="Q5" s="147" t="str">
        <f>Q39</f>
        <v>Ordered 160; Printed 159.</v>
      </c>
      <c r="R5" s="148"/>
      <c r="S5" s="148"/>
      <c r="T5" s="148"/>
      <c r="U5" s="149"/>
      <c r="V5" s="88">
        <v>160</v>
      </c>
      <c r="W5" s="88" t="s">
        <v>28</v>
      </c>
      <c r="X5" s="88" t="s">
        <v>28</v>
      </c>
    </row>
    <row r="6" spans="1:24" s="76" customFormat="1" ht="26.25" customHeight="1" x14ac:dyDescent="0.25">
      <c r="A6" s="69">
        <v>0.5</v>
      </c>
      <c r="B6" s="70" t="s">
        <v>16</v>
      </c>
      <c r="C6" s="71">
        <v>4597</v>
      </c>
      <c r="D6" s="72">
        <v>4605</v>
      </c>
      <c r="E6" s="67">
        <f t="shared" si="0"/>
        <v>9</v>
      </c>
      <c r="F6" s="73">
        <v>0</v>
      </c>
      <c r="G6" s="68">
        <v>2</v>
      </c>
      <c r="H6" s="74">
        <f>E6-G6-F6</f>
        <v>7</v>
      </c>
      <c r="I6" s="83">
        <v>7</v>
      </c>
      <c r="J6" s="75">
        <f t="shared" ref="J6:J11" si="1">I6-SUM(L6:P6,K6)</f>
        <v>0</v>
      </c>
      <c r="K6" s="84">
        <v>4</v>
      </c>
      <c r="L6" s="63">
        <v>0</v>
      </c>
      <c r="M6" s="65">
        <v>0</v>
      </c>
      <c r="N6" s="127">
        <v>3</v>
      </c>
      <c r="O6" s="65">
        <v>0</v>
      </c>
      <c r="P6" s="66">
        <v>0</v>
      </c>
      <c r="Q6" s="159"/>
      <c r="R6" s="160"/>
      <c r="S6" s="160"/>
      <c r="T6" s="160"/>
      <c r="U6" s="161"/>
      <c r="V6" s="88" t="s">
        <v>28</v>
      </c>
      <c r="W6" s="88"/>
      <c r="X6" s="88"/>
    </row>
    <row r="7" spans="1:24" s="76" customFormat="1" ht="26.25" customHeight="1" x14ac:dyDescent="0.25">
      <c r="A7" s="69">
        <v>0.52083333333333337</v>
      </c>
      <c r="B7" s="70" t="s">
        <v>30</v>
      </c>
      <c r="C7" s="71">
        <v>4608</v>
      </c>
      <c r="D7" s="72">
        <v>4619</v>
      </c>
      <c r="E7" s="67">
        <f t="shared" si="0"/>
        <v>12</v>
      </c>
      <c r="F7" s="73">
        <v>4</v>
      </c>
      <c r="G7" s="68">
        <v>1</v>
      </c>
      <c r="H7" s="74">
        <f t="shared" ref="H7:H10" si="2">E7-G7-F7</f>
        <v>7</v>
      </c>
      <c r="I7" s="83">
        <v>7</v>
      </c>
      <c r="J7" s="75">
        <f t="shared" si="1"/>
        <v>0</v>
      </c>
      <c r="K7" s="84">
        <v>4</v>
      </c>
      <c r="L7" s="63">
        <v>0</v>
      </c>
      <c r="M7" s="65">
        <v>1</v>
      </c>
      <c r="N7" s="127">
        <v>2</v>
      </c>
      <c r="O7" s="65">
        <v>0</v>
      </c>
      <c r="P7" s="66">
        <v>0</v>
      </c>
      <c r="Q7" s="159"/>
      <c r="R7" s="160"/>
      <c r="S7" s="160"/>
      <c r="T7" s="160"/>
      <c r="U7" s="161"/>
      <c r="V7" s="88" t="s">
        <v>28</v>
      </c>
      <c r="W7" s="88"/>
      <c r="X7" s="88"/>
    </row>
    <row r="8" spans="1:24" s="76" customFormat="1" ht="26.25" customHeight="1" x14ac:dyDescent="0.25">
      <c r="A8" s="77">
        <v>0.52083333333333337</v>
      </c>
      <c r="B8" s="78" t="s">
        <v>29</v>
      </c>
      <c r="C8" s="79">
        <v>4606</v>
      </c>
      <c r="D8" s="80">
        <v>4607</v>
      </c>
      <c r="E8" s="67">
        <f t="shared" si="0"/>
        <v>2</v>
      </c>
      <c r="F8" s="95">
        <f>E8</f>
        <v>2</v>
      </c>
      <c r="G8" s="81" t="s">
        <v>28</v>
      </c>
      <c r="H8" s="74" t="s">
        <v>28</v>
      </c>
      <c r="I8" s="85" t="s">
        <v>28</v>
      </c>
      <c r="J8" s="75" t="s">
        <v>28</v>
      </c>
      <c r="K8" s="82" t="s">
        <v>28</v>
      </c>
      <c r="L8" s="91" t="s">
        <v>28</v>
      </c>
      <c r="M8" s="92" t="s">
        <v>28</v>
      </c>
      <c r="N8" s="92" t="s">
        <v>28</v>
      </c>
      <c r="O8" s="92" t="s">
        <v>28</v>
      </c>
      <c r="P8" s="93" t="s">
        <v>28</v>
      </c>
      <c r="Q8" s="147" t="s">
        <v>56</v>
      </c>
      <c r="R8" s="148"/>
      <c r="S8" s="148"/>
      <c r="T8" s="148"/>
      <c r="U8" s="149"/>
      <c r="V8" s="88">
        <v>26</v>
      </c>
      <c r="W8" s="88" t="s">
        <v>28</v>
      </c>
      <c r="X8" s="88" t="s">
        <v>28</v>
      </c>
    </row>
    <row r="9" spans="1:24" s="76" customFormat="1" ht="26.25" customHeight="1" x14ac:dyDescent="0.25">
      <c r="A9" s="128">
        <v>0.4375</v>
      </c>
      <c r="B9" s="129" t="s">
        <v>38</v>
      </c>
      <c r="C9" s="130">
        <v>4620</v>
      </c>
      <c r="D9" s="131">
        <v>4633</v>
      </c>
      <c r="E9" s="67">
        <f>IF(ISBLANK(C9),0,(D9-C9+1))</f>
        <v>14</v>
      </c>
      <c r="F9" s="132">
        <v>14</v>
      </c>
      <c r="G9" s="133" t="s">
        <v>28</v>
      </c>
      <c r="H9" s="74" t="s">
        <v>28</v>
      </c>
      <c r="I9" s="134" t="s">
        <v>28</v>
      </c>
      <c r="J9" s="75" t="s">
        <v>28</v>
      </c>
      <c r="K9" s="135" t="s">
        <v>28</v>
      </c>
      <c r="L9" s="136" t="s">
        <v>28</v>
      </c>
      <c r="M9" s="137" t="s">
        <v>28</v>
      </c>
      <c r="N9" s="137" t="s">
        <v>28</v>
      </c>
      <c r="O9" s="137" t="s">
        <v>28</v>
      </c>
      <c r="P9" s="138" t="s">
        <v>28</v>
      </c>
      <c r="Q9" s="180" t="str">
        <f>Q30</f>
        <v>SEE ABOVE</v>
      </c>
      <c r="R9" s="181"/>
      <c r="S9" s="181"/>
      <c r="T9" s="181"/>
      <c r="U9" s="182"/>
      <c r="V9" s="88" t="s">
        <v>28</v>
      </c>
      <c r="W9" s="88" t="s">
        <v>28</v>
      </c>
      <c r="X9" s="88" t="s">
        <v>28</v>
      </c>
    </row>
    <row r="10" spans="1:24" s="76" customFormat="1" ht="26.25" customHeight="1" x14ac:dyDescent="0.25">
      <c r="A10" s="69">
        <v>4.1666666666666664E-2</v>
      </c>
      <c r="B10" s="70" t="s">
        <v>14</v>
      </c>
      <c r="C10" s="71">
        <v>4634</v>
      </c>
      <c r="D10" s="72">
        <v>4637</v>
      </c>
      <c r="E10" s="67">
        <f t="shared" si="0"/>
        <v>4</v>
      </c>
      <c r="F10" s="73">
        <v>2</v>
      </c>
      <c r="G10" s="68">
        <v>0</v>
      </c>
      <c r="H10" s="74">
        <f t="shared" si="2"/>
        <v>2</v>
      </c>
      <c r="I10" s="83">
        <v>2</v>
      </c>
      <c r="J10" s="75">
        <f t="shared" si="1"/>
        <v>0</v>
      </c>
      <c r="K10" s="84">
        <v>2</v>
      </c>
      <c r="L10" s="63">
        <v>0</v>
      </c>
      <c r="M10" s="65">
        <v>0</v>
      </c>
      <c r="N10" s="65">
        <v>0</v>
      </c>
      <c r="O10" s="65">
        <v>0</v>
      </c>
      <c r="P10" s="66">
        <v>0</v>
      </c>
      <c r="Q10" s="159"/>
      <c r="R10" s="160"/>
      <c r="S10" s="160"/>
      <c r="T10" s="160"/>
      <c r="U10" s="161"/>
      <c r="V10" s="88" t="s">
        <v>28</v>
      </c>
      <c r="W10" s="88"/>
      <c r="X10" s="88"/>
    </row>
    <row r="11" spans="1:24" s="76" customFormat="1" ht="26.25" customHeight="1" x14ac:dyDescent="0.25">
      <c r="A11" s="69">
        <v>8.3333333333333329E-2</v>
      </c>
      <c r="B11" s="70" t="s">
        <v>26</v>
      </c>
      <c r="C11" s="71">
        <v>4638</v>
      </c>
      <c r="D11" s="72">
        <v>4654</v>
      </c>
      <c r="E11" s="67">
        <f t="shared" si="0"/>
        <v>17</v>
      </c>
      <c r="F11" s="73">
        <v>4</v>
      </c>
      <c r="G11" s="68">
        <v>2</v>
      </c>
      <c r="H11" s="74">
        <f>E11-G11-F11</f>
        <v>11</v>
      </c>
      <c r="I11" s="83">
        <v>11</v>
      </c>
      <c r="J11" s="75">
        <f t="shared" si="1"/>
        <v>0</v>
      </c>
      <c r="K11" s="84">
        <v>9</v>
      </c>
      <c r="L11" s="63">
        <v>0</v>
      </c>
      <c r="M11" s="65">
        <v>0</v>
      </c>
      <c r="N11" s="127">
        <v>2</v>
      </c>
      <c r="O11" s="65">
        <v>0</v>
      </c>
      <c r="P11" s="66">
        <v>0</v>
      </c>
      <c r="Q11" s="159"/>
      <c r="R11" s="160"/>
      <c r="S11" s="160"/>
      <c r="T11" s="160"/>
      <c r="U11" s="161"/>
      <c r="V11" s="88" t="s">
        <v>28</v>
      </c>
      <c r="W11" s="88"/>
      <c r="X11" s="88"/>
    </row>
    <row r="12" spans="1:24" s="76" customFormat="1" ht="26.25" customHeight="1" x14ac:dyDescent="0.25">
      <c r="A12" s="69">
        <v>0.125</v>
      </c>
      <c r="B12" s="70" t="s">
        <v>27</v>
      </c>
      <c r="C12" s="71">
        <v>4655</v>
      </c>
      <c r="D12" s="72">
        <v>4671</v>
      </c>
      <c r="E12" s="67">
        <f t="shared" si="0"/>
        <v>17</v>
      </c>
      <c r="F12" s="73">
        <v>1</v>
      </c>
      <c r="G12" s="68">
        <v>1</v>
      </c>
      <c r="H12" s="74">
        <f t="shared" ref="H12:H13" si="3">E12-G12-F12</f>
        <v>15</v>
      </c>
      <c r="I12" s="83">
        <v>15</v>
      </c>
      <c r="J12" s="75">
        <f>I12-SUM(L12:P12,K12)</f>
        <v>0</v>
      </c>
      <c r="K12" s="84">
        <v>4</v>
      </c>
      <c r="L12" s="64">
        <v>11</v>
      </c>
      <c r="M12" s="65">
        <v>0</v>
      </c>
      <c r="N12" s="65">
        <v>0</v>
      </c>
      <c r="O12" s="65">
        <v>0</v>
      </c>
      <c r="P12" s="66">
        <v>0</v>
      </c>
      <c r="Q12" s="159"/>
      <c r="R12" s="160"/>
      <c r="S12" s="160"/>
      <c r="T12" s="160"/>
      <c r="U12" s="161"/>
      <c r="V12" s="88" t="s">
        <v>28</v>
      </c>
      <c r="W12" s="88"/>
      <c r="X12" s="88"/>
    </row>
    <row r="13" spans="1:24" s="76" customFormat="1" ht="26.25" customHeight="1" x14ac:dyDescent="0.25">
      <c r="A13" s="69">
        <v>0.16666666666666666</v>
      </c>
      <c r="B13" s="70" t="s">
        <v>17</v>
      </c>
      <c r="C13" s="71">
        <v>4672</v>
      </c>
      <c r="D13" s="72">
        <v>4682</v>
      </c>
      <c r="E13" s="67">
        <f t="shared" ref="E13" si="4">IF(ISBLANK(C13),0,(D13-C13+1))</f>
        <v>11</v>
      </c>
      <c r="F13" s="73">
        <v>3</v>
      </c>
      <c r="G13" s="68">
        <v>1</v>
      </c>
      <c r="H13" s="74">
        <f t="shared" si="3"/>
        <v>7</v>
      </c>
      <c r="I13" s="83">
        <v>7</v>
      </c>
      <c r="J13" s="75">
        <f>I13-SUM(L13:P13,K13)</f>
        <v>0</v>
      </c>
      <c r="K13" s="84">
        <v>3</v>
      </c>
      <c r="L13" s="63">
        <v>0</v>
      </c>
      <c r="M13" s="65">
        <v>2</v>
      </c>
      <c r="N13" s="65">
        <v>2</v>
      </c>
      <c r="O13" s="65">
        <v>0</v>
      </c>
      <c r="P13" s="66">
        <v>0</v>
      </c>
      <c r="Q13" s="159"/>
      <c r="R13" s="160"/>
      <c r="S13" s="160"/>
      <c r="T13" s="160"/>
      <c r="U13" s="161"/>
      <c r="V13" s="88" t="s">
        <v>28</v>
      </c>
      <c r="W13" s="88"/>
      <c r="X13" s="88"/>
    </row>
    <row r="14" spans="1:24" s="76" customFormat="1" ht="26.25" customHeight="1" x14ac:dyDescent="0.25">
      <c r="A14" s="77">
        <v>0.16666666666666666</v>
      </c>
      <c r="B14" s="78" t="s">
        <v>15</v>
      </c>
      <c r="C14" s="79">
        <v>4683</v>
      </c>
      <c r="D14" s="80">
        <v>4684</v>
      </c>
      <c r="E14" s="67">
        <f t="shared" ref="E14:E15" si="5">IF(ISBLANK(C14),0,(D14-C14+1))</f>
        <v>2</v>
      </c>
      <c r="F14" s="95">
        <f>E14</f>
        <v>2</v>
      </c>
      <c r="G14" s="81" t="s">
        <v>28</v>
      </c>
      <c r="H14" s="74" t="s">
        <v>28</v>
      </c>
      <c r="I14" s="85" t="s">
        <v>28</v>
      </c>
      <c r="J14" s="75" t="s">
        <v>28</v>
      </c>
      <c r="K14" s="82" t="s">
        <v>28</v>
      </c>
      <c r="L14" s="91" t="s">
        <v>28</v>
      </c>
      <c r="M14" s="92" t="s">
        <v>28</v>
      </c>
      <c r="N14" s="92" t="s">
        <v>28</v>
      </c>
      <c r="O14" s="92" t="s">
        <v>28</v>
      </c>
      <c r="P14" s="93" t="s">
        <v>28</v>
      </c>
      <c r="Q14" s="147" t="s">
        <v>57</v>
      </c>
      <c r="R14" s="148"/>
      <c r="S14" s="148"/>
      <c r="T14" s="148"/>
      <c r="U14" s="149"/>
      <c r="V14" s="88">
        <v>11</v>
      </c>
      <c r="W14" s="88" t="s">
        <v>28</v>
      </c>
      <c r="X14" s="88" t="s">
        <v>28</v>
      </c>
    </row>
    <row r="15" spans="1:24" s="76" customFormat="1" ht="26.25" customHeight="1" x14ac:dyDescent="0.25">
      <c r="A15" s="77">
        <v>0.1875</v>
      </c>
      <c r="B15" s="78" t="s">
        <v>31</v>
      </c>
      <c r="C15" s="79">
        <v>4685</v>
      </c>
      <c r="D15" s="80">
        <v>4686</v>
      </c>
      <c r="E15" s="67">
        <f t="shared" si="5"/>
        <v>2</v>
      </c>
      <c r="F15" s="95">
        <f>E15</f>
        <v>2</v>
      </c>
      <c r="G15" s="81" t="s">
        <v>28</v>
      </c>
      <c r="H15" s="74" t="s">
        <v>28</v>
      </c>
      <c r="I15" s="85" t="s">
        <v>28</v>
      </c>
      <c r="J15" s="75" t="s">
        <v>28</v>
      </c>
      <c r="K15" s="82" t="s">
        <v>28</v>
      </c>
      <c r="L15" s="91" t="s">
        <v>28</v>
      </c>
      <c r="M15" s="92" t="s">
        <v>28</v>
      </c>
      <c r="N15" s="92" t="s">
        <v>28</v>
      </c>
      <c r="O15" s="92" t="s">
        <v>28</v>
      </c>
      <c r="P15" s="93" t="s">
        <v>28</v>
      </c>
      <c r="Q15" s="147" t="s">
        <v>58</v>
      </c>
      <c r="R15" s="148"/>
      <c r="S15" s="148"/>
      <c r="T15" s="148"/>
      <c r="U15" s="149"/>
      <c r="V15" s="88">
        <v>17</v>
      </c>
      <c r="W15" s="88" t="s">
        <v>28</v>
      </c>
      <c r="X15" s="88" t="s">
        <v>28</v>
      </c>
    </row>
    <row r="16" spans="1:24" s="76" customFormat="1" ht="26.25" customHeight="1" x14ac:dyDescent="0.25">
      <c r="A16" s="116">
        <v>0.20833333333333334</v>
      </c>
      <c r="B16" s="117" t="s">
        <v>55</v>
      </c>
      <c r="C16" s="118" t="s">
        <v>28</v>
      </c>
      <c r="D16" s="119" t="s">
        <v>28</v>
      </c>
      <c r="E16" s="67" t="s">
        <v>28</v>
      </c>
      <c r="F16" s="120" t="s">
        <v>28</v>
      </c>
      <c r="G16" s="121" t="s">
        <v>28</v>
      </c>
      <c r="H16" s="74" t="s">
        <v>28</v>
      </c>
      <c r="I16" s="122" t="s">
        <v>28</v>
      </c>
      <c r="J16" s="75" t="s">
        <v>28</v>
      </c>
      <c r="K16" s="123" t="s">
        <v>28</v>
      </c>
      <c r="L16" s="124" t="s">
        <v>28</v>
      </c>
      <c r="M16" s="125" t="s">
        <v>28</v>
      </c>
      <c r="N16" s="125" t="s">
        <v>28</v>
      </c>
      <c r="O16" s="125" t="s">
        <v>28</v>
      </c>
      <c r="P16" s="126" t="s">
        <v>28</v>
      </c>
      <c r="Q16" s="174"/>
      <c r="R16" s="175"/>
      <c r="S16" s="175"/>
      <c r="T16" s="175"/>
      <c r="U16" s="176"/>
      <c r="V16" s="88"/>
      <c r="W16" s="88" t="s">
        <v>28</v>
      </c>
      <c r="X16" s="88" t="s">
        <v>28</v>
      </c>
    </row>
    <row r="17" spans="1:25" s="76" customFormat="1" ht="26.25" customHeight="1" x14ac:dyDescent="0.25">
      <c r="A17" s="77">
        <v>0.22916666666666666</v>
      </c>
      <c r="B17" s="78" t="s">
        <v>27</v>
      </c>
      <c r="C17" s="79">
        <v>4687</v>
      </c>
      <c r="D17" s="80">
        <v>4688</v>
      </c>
      <c r="E17" s="67">
        <f t="shared" ref="E17:E19" si="6">IF(ISBLANK(C17),0,(D17-C17+1))</f>
        <v>2</v>
      </c>
      <c r="F17" s="95">
        <f>E17</f>
        <v>2</v>
      </c>
      <c r="G17" s="81" t="s">
        <v>28</v>
      </c>
      <c r="H17" s="74" t="s">
        <v>28</v>
      </c>
      <c r="I17" s="85" t="s">
        <v>28</v>
      </c>
      <c r="J17" s="75" t="s">
        <v>28</v>
      </c>
      <c r="K17" s="82" t="s">
        <v>28</v>
      </c>
      <c r="L17" s="91" t="s">
        <v>28</v>
      </c>
      <c r="M17" s="92" t="s">
        <v>28</v>
      </c>
      <c r="N17" s="92" t="s">
        <v>28</v>
      </c>
      <c r="O17" s="92" t="s">
        <v>28</v>
      </c>
      <c r="P17" s="93" t="s">
        <v>28</v>
      </c>
      <c r="Q17" s="147" t="s">
        <v>59</v>
      </c>
      <c r="R17" s="148"/>
      <c r="S17" s="148"/>
      <c r="T17" s="148"/>
      <c r="U17" s="149"/>
      <c r="V17" s="88">
        <v>32</v>
      </c>
      <c r="W17" s="88" t="s">
        <v>28</v>
      </c>
      <c r="X17" s="88" t="s">
        <v>28</v>
      </c>
    </row>
    <row r="18" spans="1:25" s="76" customFormat="1" ht="26.25" customHeight="1" x14ac:dyDescent="0.25">
      <c r="A18" s="77">
        <v>0.25</v>
      </c>
      <c r="B18" s="78" t="s">
        <v>17</v>
      </c>
      <c r="C18" s="79">
        <v>4689</v>
      </c>
      <c r="D18" s="80">
        <v>4693</v>
      </c>
      <c r="E18" s="67">
        <f t="shared" si="6"/>
        <v>5</v>
      </c>
      <c r="F18" s="95">
        <f>E18</f>
        <v>5</v>
      </c>
      <c r="G18" s="81" t="s">
        <v>28</v>
      </c>
      <c r="H18" s="74" t="s">
        <v>28</v>
      </c>
      <c r="I18" s="85" t="s">
        <v>28</v>
      </c>
      <c r="J18" s="75" t="s">
        <v>28</v>
      </c>
      <c r="K18" s="82" t="s">
        <v>28</v>
      </c>
      <c r="L18" s="91" t="s">
        <v>28</v>
      </c>
      <c r="M18" s="92" t="s">
        <v>28</v>
      </c>
      <c r="N18" s="92" t="s">
        <v>28</v>
      </c>
      <c r="O18" s="92" t="s">
        <v>28</v>
      </c>
      <c r="P18" s="93" t="s">
        <v>28</v>
      </c>
      <c r="Q18" s="147" t="str">
        <f>Q47</f>
        <v>Ordered 20; Printed 60.</v>
      </c>
      <c r="R18" s="148"/>
      <c r="S18" s="148"/>
      <c r="T18" s="148"/>
      <c r="U18" s="149"/>
      <c r="V18" s="88">
        <v>60</v>
      </c>
      <c r="W18" s="88" t="s">
        <v>28</v>
      </c>
      <c r="X18" s="88" t="s">
        <v>28</v>
      </c>
    </row>
    <row r="19" spans="1:25" s="76" customFormat="1" ht="26.25" customHeight="1" x14ac:dyDescent="0.25">
      <c r="A19" s="77">
        <v>0.29166666666666669</v>
      </c>
      <c r="B19" s="78" t="s">
        <v>15</v>
      </c>
      <c r="C19" s="79">
        <v>4694</v>
      </c>
      <c r="D19" s="80">
        <v>4695</v>
      </c>
      <c r="E19" s="67">
        <f t="shared" si="6"/>
        <v>2</v>
      </c>
      <c r="F19" s="95">
        <f>E19</f>
        <v>2</v>
      </c>
      <c r="G19" s="81" t="s">
        <v>28</v>
      </c>
      <c r="H19" s="74" t="s">
        <v>28</v>
      </c>
      <c r="I19" s="85" t="s">
        <v>28</v>
      </c>
      <c r="J19" s="75" t="s">
        <v>28</v>
      </c>
      <c r="K19" s="82" t="s">
        <v>28</v>
      </c>
      <c r="L19" s="91" t="s">
        <v>28</v>
      </c>
      <c r="M19" s="92" t="s">
        <v>28</v>
      </c>
      <c r="N19" s="92" t="s">
        <v>28</v>
      </c>
      <c r="O19" s="92" t="s">
        <v>28</v>
      </c>
      <c r="P19" s="93" t="s">
        <v>28</v>
      </c>
      <c r="Q19" s="147" t="s">
        <v>63</v>
      </c>
      <c r="R19" s="148"/>
      <c r="S19" s="148"/>
      <c r="T19" s="148"/>
      <c r="U19" s="149"/>
      <c r="V19" s="88">
        <v>46</v>
      </c>
      <c r="W19" s="88" t="s">
        <v>28</v>
      </c>
      <c r="X19" s="88" t="s">
        <v>28</v>
      </c>
    </row>
    <row r="20" spans="1:25" ht="7.5" customHeight="1" thickBot="1" x14ac:dyDescent="0.3">
      <c r="A20" s="26"/>
      <c r="B20" s="27"/>
      <c r="C20" s="31"/>
      <c r="D20" s="32"/>
      <c r="E20" s="33">
        <v>0</v>
      </c>
      <c r="F20" s="29"/>
      <c r="G20" s="29"/>
      <c r="H20" s="34">
        <v>0</v>
      </c>
      <c r="I20" s="35"/>
      <c r="J20" s="37"/>
      <c r="K20" s="36"/>
      <c r="L20" s="28"/>
      <c r="M20" s="29"/>
      <c r="N20" s="29"/>
      <c r="O20" s="29"/>
      <c r="P20" s="30"/>
      <c r="Q20" s="150"/>
      <c r="R20" s="151"/>
      <c r="S20" s="151"/>
      <c r="T20" s="151"/>
      <c r="U20" s="152"/>
    </row>
    <row r="21" spans="1:25" s="38" customFormat="1" ht="30.75" customHeight="1" x14ac:dyDescent="0.25">
      <c r="B21" s="39"/>
      <c r="D21" s="90"/>
      <c r="E21" s="43">
        <f>SUM(E2:E20)</f>
        <v>117</v>
      </c>
      <c r="F21" s="44">
        <f>SUM(F2:F20)</f>
        <v>61</v>
      </c>
      <c r="G21" s="44">
        <f>SUM(G2:G20)</f>
        <v>7</v>
      </c>
      <c r="H21" s="45">
        <f>E21-F21-G21</f>
        <v>49</v>
      </c>
      <c r="I21" s="46">
        <f>SUM(I2:I20)</f>
        <v>49</v>
      </c>
      <c r="J21" s="48">
        <f t="shared" ref="J21:O21" si="7">SUM(J2:J20)</f>
        <v>0</v>
      </c>
      <c r="K21" s="141">
        <f t="shared" si="7"/>
        <v>26</v>
      </c>
      <c r="L21" s="40">
        <f t="shared" si="7"/>
        <v>11</v>
      </c>
      <c r="M21" s="41">
        <f t="shared" si="7"/>
        <v>3</v>
      </c>
      <c r="N21" s="41">
        <f t="shared" si="7"/>
        <v>9</v>
      </c>
      <c r="O21" s="41">
        <f t="shared" si="7"/>
        <v>0</v>
      </c>
      <c r="P21" s="140">
        <v>2</v>
      </c>
      <c r="Q21" s="42">
        <f>SUM(L21:P21)</f>
        <v>25</v>
      </c>
      <c r="R21" s="153" t="s">
        <v>36</v>
      </c>
      <c r="S21" s="154"/>
      <c r="T21" s="154"/>
      <c r="U21" s="155"/>
      <c r="V21" s="89">
        <f>SUM(V2:V20)</f>
        <v>552</v>
      </c>
      <c r="W21" s="89">
        <v>6</v>
      </c>
      <c r="X21" s="89">
        <v>19</v>
      </c>
      <c r="Y21" s="139">
        <f>SUM(W21:X21)-1</f>
        <v>24</v>
      </c>
    </row>
    <row r="22" spans="1:25" ht="128.25" thickBot="1" x14ac:dyDescent="0.3">
      <c r="E22" s="53" t="s">
        <v>21</v>
      </c>
      <c r="F22" s="54" t="s">
        <v>22</v>
      </c>
      <c r="G22" s="54" t="s">
        <v>25</v>
      </c>
      <c r="H22" s="55" t="s">
        <v>9</v>
      </c>
      <c r="I22" s="56" t="s">
        <v>23</v>
      </c>
      <c r="J22" s="58" t="s">
        <v>12</v>
      </c>
      <c r="K22" s="57" t="s">
        <v>11</v>
      </c>
      <c r="L22" s="49" t="s">
        <v>0</v>
      </c>
      <c r="M22" s="50" t="s">
        <v>1</v>
      </c>
      <c r="N22" s="50" t="s">
        <v>2</v>
      </c>
      <c r="O22" s="50" t="s">
        <v>18</v>
      </c>
      <c r="P22" s="50" t="s">
        <v>19</v>
      </c>
      <c r="Q22" s="51" t="s">
        <v>20</v>
      </c>
      <c r="R22" s="156" t="s">
        <v>35</v>
      </c>
      <c r="S22" s="157"/>
      <c r="T22" s="157"/>
      <c r="U22" s="158"/>
    </row>
    <row r="23" spans="1:25" s="52" customFormat="1" x14ac:dyDescent="0.25">
      <c r="A23"/>
      <c r="B23" s="1"/>
      <c r="I23" s="59">
        <f>I21+G21</f>
        <v>56</v>
      </c>
      <c r="J23" s="38"/>
      <c r="K23" s="60"/>
      <c r="M23" s="52">
        <f>L21+M21</f>
        <v>14</v>
      </c>
      <c r="Q23" s="61">
        <f>Q21+K21</f>
        <v>51</v>
      </c>
      <c r="R23" s="61"/>
      <c r="S23" s="61"/>
      <c r="T23" s="61"/>
      <c r="U23" s="61"/>
      <c r="V23" s="87"/>
      <c r="W23" s="87"/>
      <c r="X23" s="87"/>
    </row>
    <row r="24" spans="1:25" s="52" customFormat="1" x14ac:dyDescent="0.25">
      <c r="A24"/>
      <c r="B24" s="1"/>
      <c r="E24" s="62"/>
      <c r="I24" s="59"/>
      <c r="J24" s="38"/>
      <c r="K24" s="60"/>
      <c r="Q24" s="61"/>
      <c r="R24" s="61"/>
      <c r="S24" s="61"/>
      <c r="T24" s="61"/>
      <c r="U24" s="61"/>
      <c r="V24" s="87"/>
      <c r="W24" s="87"/>
      <c r="X24" s="87"/>
    </row>
    <row r="28" spans="1:25" ht="7.5" customHeight="1" x14ac:dyDescent="0.25">
      <c r="A28" s="14"/>
      <c r="B28" s="15"/>
      <c r="C28" s="19"/>
      <c r="D28" s="20"/>
      <c r="E28" s="21">
        <v>0</v>
      </c>
      <c r="F28" s="17"/>
      <c r="G28" s="17"/>
      <c r="H28" s="22">
        <v>0</v>
      </c>
      <c r="I28" s="23"/>
      <c r="J28" s="25"/>
      <c r="K28" s="24"/>
      <c r="L28" s="16"/>
      <c r="M28" s="17"/>
      <c r="N28" s="17"/>
      <c r="O28" s="17"/>
      <c r="P28" s="18"/>
      <c r="Q28" s="165"/>
      <c r="R28" s="166"/>
      <c r="S28" s="166"/>
      <c r="T28" s="166"/>
      <c r="U28" s="167"/>
    </row>
    <row r="29" spans="1:25" s="76" customFormat="1" ht="26.25" customHeight="1" x14ac:dyDescent="0.25">
      <c r="A29" s="96">
        <v>0.4375</v>
      </c>
      <c r="B29" s="97" t="s">
        <v>38</v>
      </c>
      <c r="C29" s="98">
        <v>4575</v>
      </c>
      <c r="D29" s="99">
        <v>4585</v>
      </c>
      <c r="E29" s="67">
        <f t="shared" ref="E29:E31" si="8">IF(ISBLANK(C29),0,(D29-C29+1))</f>
        <v>11</v>
      </c>
      <c r="F29" s="109">
        <f t="shared" ref="F29:F35" si="9">E29</f>
        <v>11</v>
      </c>
      <c r="G29" s="110" t="s">
        <v>28</v>
      </c>
      <c r="H29" s="74" t="s">
        <v>28</v>
      </c>
      <c r="I29" s="111" t="s">
        <v>28</v>
      </c>
      <c r="J29" s="75" t="s">
        <v>28</v>
      </c>
      <c r="K29" s="112" t="s">
        <v>28</v>
      </c>
      <c r="L29" s="113" t="s">
        <v>28</v>
      </c>
      <c r="M29" s="114" t="s">
        <v>28</v>
      </c>
      <c r="N29" s="114" t="s">
        <v>28</v>
      </c>
      <c r="O29" s="114" t="s">
        <v>28</v>
      </c>
      <c r="P29" s="115" t="s">
        <v>28</v>
      </c>
      <c r="Q29" s="171" t="s">
        <v>44</v>
      </c>
      <c r="R29" s="172"/>
      <c r="S29" s="172"/>
      <c r="T29" s="172"/>
      <c r="U29" s="173"/>
      <c r="V29" s="88">
        <f>SUM(V31:V35)</f>
        <v>101</v>
      </c>
      <c r="W29" s="88" t="s">
        <v>28</v>
      </c>
      <c r="X29" s="88" t="s">
        <v>28</v>
      </c>
    </row>
    <row r="30" spans="1:25" s="76" customFormat="1" ht="26.25" customHeight="1" x14ac:dyDescent="0.25">
      <c r="A30" s="96">
        <v>0.4375</v>
      </c>
      <c r="B30" s="97" t="s">
        <v>38</v>
      </c>
      <c r="C30" s="98">
        <v>4620</v>
      </c>
      <c r="D30" s="99">
        <v>4633</v>
      </c>
      <c r="E30" s="67">
        <f>IF(ISBLANK(C30),0,(D30-C30+1))</f>
        <v>14</v>
      </c>
      <c r="F30" s="109">
        <f t="shared" si="9"/>
        <v>14</v>
      </c>
      <c r="G30" s="110" t="s">
        <v>28</v>
      </c>
      <c r="H30" s="74" t="s">
        <v>28</v>
      </c>
      <c r="I30" s="111" t="s">
        <v>28</v>
      </c>
      <c r="J30" s="75" t="s">
        <v>28</v>
      </c>
      <c r="K30" s="112" t="s">
        <v>28</v>
      </c>
      <c r="L30" s="113" t="s">
        <v>28</v>
      </c>
      <c r="M30" s="114" t="s">
        <v>28</v>
      </c>
      <c r="N30" s="114" t="s">
        <v>28</v>
      </c>
      <c r="O30" s="114" t="s">
        <v>28</v>
      </c>
      <c r="P30" s="115" t="s">
        <v>28</v>
      </c>
      <c r="Q30" s="171" t="s">
        <v>45</v>
      </c>
      <c r="R30" s="172"/>
      <c r="S30" s="172"/>
      <c r="T30" s="172"/>
      <c r="U30" s="173"/>
      <c r="V30" s="88"/>
      <c r="W30" s="88" t="s">
        <v>28</v>
      </c>
      <c r="X30" s="88" t="s">
        <v>28</v>
      </c>
    </row>
    <row r="31" spans="1:25" s="76" customFormat="1" ht="26.25" customHeight="1" x14ac:dyDescent="0.25">
      <c r="A31" s="77">
        <f>A29</f>
        <v>0.4375</v>
      </c>
      <c r="B31" s="78" t="s">
        <v>46</v>
      </c>
      <c r="C31" s="79">
        <v>4575</v>
      </c>
      <c r="D31" s="80">
        <v>4585</v>
      </c>
      <c r="E31" s="67">
        <f t="shared" si="8"/>
        <v>11</v>
      </c>
      <c r="F31" s="95">
        <f t="shared" si="9"/>
        <v>11</v>
      </c>
      <c r="G31" s="81" t="s">
        <v>28</v>
      </c>
      <c r="H31" s="74" t="s">
        <v>28</v>
      </c>
      <c r="I31" s="85" t="s">
        <v>28</v>
      </c>
      <c r="J31" s="75" t="s">
        <v>28</v>
      </c>
      <c r="K31" s="82" t="s">
        <v>28</v>
      </c>
      <c r="L31" s="91" t="s">
        <v>28</v>
      </c>
      <c r="M31" s="92" t="s">
        <v>28</v>
      </c>
      <c r="N31" s="92" t="s">
        <v>28</v>
      </c>
      <c r="O31" s="92" t="s">
        <v>28</v>
      </c>
      <c r="P31" s="93" t="s">
        <v>28</v>
      </c>
      <c r="Q31" s="147" t="s">
        <v>39</v>
      </c>
      <c r="R31" s="148"/>
      <c r="S31" s="148"/>
      <c r="T31" s="148"/>
      <c r="U31" s="149"/>
      <c r="V31" s="88">
        <v>23</v>
      </c>
      <c r="W31" s="88" t="s">
        <v>28</v>
      </c>
      <c r="X31" s="88" t="s">
        <v>28</v>
      </c>
    </row>
    <row r="32" spans="1:25" s="76" customFormat="1" ht="26.25" customHeight="1" x14ac:dyDescent="0.25">
      <c r="A32" s="77">
        <f t="shared" ref="A32:A35" si="10">A31</f>
        <v>0.4375</v>
      </c>
      <c r="B32" s="78" t="s">
        <v>47</v>
      </c>
      <c r="C32" s="79">
        <v>4620</v>
      </c>
      <c r="D32" s="80">
        <v>4627</v>
      </c>
      <c r="E32" s="67">
        <f t="shared" ref="E32:E33" si="11">IF(ISBLANK(C32),0,(D32-C32+1))</f>
        <v>8</v>
      </c>
      <c r="F32" s="95">
        <f t="shared" si="9"/>
        <v>8</v>
      </c>
      <c r="G32" s="81" t="s">
        <v>28</v>
      </c>
      <c r="H32" s="74" t="s">
        <v>28</v>
      </c>
      <c r="I32" s="85" t="s">
        <v>28</v>
      </c>
      <c r="J32" s="75" t="s">
        <v>28</v>
      </c>
      <c r="K32" s="82" t="s">
        <v>28</v>
      </c>
      <c r="L32" s="91" t="s">
        <v>28</v>
      </c>
      <c r="M32" s="92" t="s">
        <v>28</v>
      </c>
      <c r="N32" s="92" t="s">
        <v>28</v>
      </c>
      <c r="O32" s="92" t="s">
        <v>28</v>
      </c>
      <c r="P32" s="93" t="s">
        <v>28</v>
      </c>
      <c r="Q32" s="147" t="s">
        <v>40</v>
      </c>
      <c r="R32" s="148"/>
      <c r="S32" s="148"/>
      <c r="T32" s="148"/>
      <c r="U32" s="149"/>
      <c r="V32" s="88">
        <v>18</v>
      </c>
      <c r="W32" s="88" t="s">
        <v>28</v>
      </c>
      <c r="X32" s="88" t="s">
        <v>28</v>
      </c>
    </row>
    <row r="33" spans="1:24" s="76" customFormat="1" ht="26.25" customHeight="1" x14ac:dyDescent="0.25">
      <c r="A33" s="77">
        <f t="shared" si="10"/>
        <v>0.4375</v>
      </c>
      <c r="B33" s="78" t="s">
        <v>48</v>
      </c>
      <c r="C33" s="79">
        <v>4628</v>
      </c>
      <c r="D33" s="80">
        <v>4629</v>
      </c>
      <c r="E33" s="67">
        <f t="shared" si="11"/>
        <v>2</v>
      </c>
      <c r="F33" s="95">
        <f t="shared" si="9"/>
        <v>2</v>
      </c>
      <c r="G33" s="81" t="s">
        <v>28</v>
      </c>
      <c r="H33" s="74" t="s">
        <v>28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147" t="s">
        <v>41</v>
      </c>
      <c r="R33" s="148"/>
      <c r="S33" s="148"/>
      <c r="T33" s="148"/>
      <c r="U33" s="149"/>
      <c r="V33" s="88">
        <v>19</v>
      </c>
      <c r="W33" s="88" t="s">
        <v>28</v>
      </c>
      <c r="X33" s="88" t="s">
        <v>28</v>
      </c>
    </row>
    <row r="34" spans="1:24" s="76" customFormat="1" ht="26.25" customHeight="1" x14ac:dyDescent="0.25">
      <c r="A34" s="77">
        <f t="shared" si="10"/>
        <v>0.4375</v>
      </c>
      <c r="B34" s="78" t="s">
        <v>49</v>
      </c>
      <c r="C34" s="79">
        <v>4630</v>
      </c>
      <c r="D34" s="80">
        <v>4631</v>
      </c>
      <c r="E34" s="67">
        <f t="shared" ref="E34" si="12">IF(ISBLANK(C34),0,(D34-C34+1))</f>
        <v>2</v>
      </c>
      <c r="F34" s="95">
        <f t="shared" si="9"/>
        <v>2</v>
      </c>
      <c r="G34" s="81" t="s">
        <v>28</v>
      </c>
      <c r="H34" s="74" t="s">
        <v>28</v>
      </c>
      <c r="I34" s="85" t="s">
        <v>28</v>
      </c>
      <c r="J34" s="75" t="s">
        <v>28</v>
      </c>
      <c r="K34" s="82" t="s">
        <v>28</v>
      </c>
      <c r="L34" s="91" t="s">
        <v>28</v>
      </c>
      <c r="M34" s="92" t="s">
        <v>28</v>
      </c>
      <c r="N34" s="92" t="s">
        <v>28</v>
      </c>
      <c r="O34" s="92" t="s">
        <v>28</v>
      </c>
      <c r="P34" s="93" t="s">
        <v>28</v>
      </c>
      <c r="Q34" s="147" t="s">
        <v>42</v>
      </c>
      <c r="R34" s="148"/>
      <c r="S34" s="148"/>
      <c r="T34" s="148"/>
      <c r="U34" s="149"/>
      <c r="V34" s="88">
        <v>20</v>
      </c>
      <c r="W34" s="88" t="s">
        <v>28</v>
      </c>
      <c r="X34" s="88" t="s">
        <v>28</v>
      </c>
    </row>
    <row r="35" spans="1:24" s="76" customFormat="1" ht="26.25" customHeight="1" x14ac:dyDescent="0.25">
      <c r="A35" s="77">
        <f t="shared" si="10"/>
        <v>0.4375</v>
      </c>
      <c r="B35" s="78" t="s">
        <v>50</v>
      </c>
      <c r="C35" s="79">
        <v>4632</v>
      </c>
      <c r="D35" s="80">
        <v>4633</v>
      </c>
      <c r="E35" s="67">
        <f t="shared" ref="E35" si="13">IF(ISBLANK(C35),0,(D35-C35+1))</f>
        <v>2</v>
      </c>
      <c r="F35" s="95">
        <f t="shared" si="9"/>
        <v>2</v>
      </c>
      <c r="G35" s="81" t="s">
        <v>28</v>
      </c>
      <c r="H35" s="74" t="s">
        <v>28</v>
      </c>
      <c r="I35" s="85" t="s">
        <v>28</v>
      </c>
      <c r="J35" s="75" t="s">
        <v>28</v>
      </c>
      <c r="K35" s="82" t="s">
        <v>28</v>
      </c>
      <c r="L35" s="91" t="s">
        <v>28</v>
      </c>
      <c r="M35" s="92" t="s">
        <v>28</v>
      </c>
      <c r="N35" s="92" t="s">
        <v>28</v>
      </c>
      <c r="O35" s="92" t="s">
        <v>28</v>
      </c>
      <c r="P35" s="93" t="s">
        <v>28</v>
      </c>
      <c r="Q35" s="147" t="s">
        <v>43</v>
      </c>
      <c r="R35" s="148"/>
      <c r="S35" s="148"/>
      <c r="T35" s="148"/>
      <c r="U35" s="149"/>
      <c r="V35" s="88">
        <v>21</v>
      </c>
      <c r="W35" s="88" t="s">
        <v>28</v>
      </c>
      <c r="X35" s="88" t="s">
        <v>28</v>
      </c>
    </row>
    <row r="36" spans="1:24" ht="7.5" customHeight="1" thickBot="1" x14ac:dyDescent="0.3">
      <c r="A36" s="26"/>
      <c r="B36" s="27"/>
      <c r="C36" s="31"/>
      <c r="D36" s="32"/>
      <c r="E36" s="33">
        <v>0</v>
      </c>
      <c r="F36" s="29"/>
      <c r="G36" s="29"/>
      <c r="H36" s="34">
        <v>0</v>
      </c>
      <c r="I36" s="35"/>
      <c r="J36" s="37"/>
      <c r="K36" s="36"/>
      <c r="L36" s="28"/>
      <c r="M36" s="29"/>
      <c r="N36" s="29"/>
      <c r="O36" s="29"/>
      <c r="P36" s="30"/>
      <c r="Q36" s="150"/>
      <c r="R36" s="151"/>
      <c r="S36" s="151"/>
      <c r="T36" s="151"/>
      <c r="U36" s="152"/>
    </row>
    <row r="38" spans="1:24" ht="7.5" customHeight="1" x14ac:dyDescent="0.25">
      <c r="A38" s="14"/>
      <c r="B38" s="15"/>
      <c r="C38" s="19"/>
      <c r="D38" s="20"/>
      <c r="E38" s="21">
        <v>0</v>
      </c>
      <c r="F38" s="17"/>
      <c r="G38" s="17"/>
      <c r="H38" s="22">
        <v>0</v>
      </c>
      <c r="I38" s="23"/>
      <c r="J38" s="25"/>
      <c r="K38" s="24"/>
      <c r="L38" s="16"/>
      <c r="M38" s="17"/>
      <c r="N38" s="17"/>
      <c r="O38" s="17"/>
      <c r="P38" s="18"/>
      <c r="Q38" s="165"/>
      <c r="R38" s="166"/>
      <c r="S38" s="166"/>
      <c r="T38" s="166"/>
      <c r="U38" s="167"/>
    </row>
    <row r="39" spans="1:24" s="76" customFormat="1" ht="26.25" customHeight="1" x14ac:dyDescent="0.25">
      <c r="A39" s="96">
        <v>0.47916666666666669</v>
      </c>
      <c r="B39" s="97" t="s">
        <v>38</v>
      </c>
      <c r="C39" s="98">
        <v>4586</v>
      </c>
      <c r="D39" s="99">
        <v>4596</v>
      </c>
      <c r="E39" s="67">
        <f t="shared" ref="E39" si="14">IF(ISBLANK(C39),0,(D39-C39+1))</f>
        <v>11</v>
      </c>
      <c r="F39" s="109">
        <f>E39</f>
        <v>11</v>
      </c>
      <c r="G39" s="110" t="s">
        <v>28</v>
      </c>
      <c r="H39" s="74" t="s">
        <v>28</v>
      </c>
      <c r="I39" s="111" t="s">
        <v>28</v>
      </c>
      <c r="J39" s="75" t="s">
        <v>28</v>
      </c>
      <c r="K39" s="112" t="s">
        <v>28</v>
      </c>
      <c r="L39" s="113" t="s">
        <v>28</v>
      </c>
      <c r="M39" s="114" t="s">
        <v>28</v>
      </c>
      <c r="N39" s="114" t="s">
        <v>28</v>
      </c>
      <c r="O39" s="114" t="s">
        <v>28</v>
      </c>
      <c r="P39" s="115" t="s">
        <v>28</v>
      </c>
      <c r="Q39" s="171" t="s">
        <v>54</v>
      </c>
      <c r="R39" s="172"/>
      <c r="S39" s="172"/>
      <c r="T39" s="172"/>
      <c r="U39" s="173"/>
      <c r="V39" s="88">
        <f>SUM(V40:V44)</f>
        <v>159</v>
      </c>
      <c r="W39" s="88" t="s">
        <v>28</v>
      </c>
      <c r="X39" s="88" t="s">
        <v>28</v>
      </c>
    </row>
    <row r="40" spans="1:24" s="76" customFormat="1" ht="26.25" customHeight="1" x14ac:dyDescent="0.25">
      <c r="A40" s="77">
        <f>A39</f>
        <v>0.47916666666666669</v>
      </c>
      <c r="B40" s="78" t="s">
        <v>46</v>
      </c>
      <c r="C40" s="79">
        <v>4586</v>
      </c>
      <c r="D40" s="80">
        <v>4589</v>
      </c>
      <c r="E40" s="67">
        <f t="shared" ref="E40:E43" si="15">IF(ISBLANK(C40),0,(D40-C40+1))</f>
        <v>4</v>
      </c>
      <c r="F40" s="95">
        <f>E40</f>
        <v>4</v>
      </c>
      <c r="G40" s="81" t="s">
        <v>28</v>
      </c>
      <c r="H40" s="74" t="s">
        <v>28</v>
      </c>
      <c r="I40" s="85" t="s">
        <v>28</v>
      </c>
      <c r="J40" s="75" t="s">
        <v>28</v>
      </c>
      <c r="K40" s="82" t="s">
        <v>28</v>
      </c>
      <c r="L40" s="91" t="s">
        <v>28</v>
      </c>
      <c r="M40" s="92" t="s">
        <v>28</v>
      </c>
      <c r="N40" s="92" t="s">
        <v>28</v>
      </c>
      <c r="O40" s="92" t="s">
        <v>28</v>
      </c>
      <c r="P40" s="93" t="s">
        <v>28</v>
      </c>
      <c r="Q40" s="147" t="s">
        <v>51</v>
      </c>
      <c r="R40" s="148"/>
      <c r="S40" s="148"/>
      <c r="T40" s="148"/>
      <c r="U40" s="149"/>
      <c r="V40" s="88">
        <v>64</v>
      </c>
      <c r="W40" s="88" t="s">
        <v>28</v>
      </c>
      <c r="X40" s="88" t="s">
        <v>28</v>
      </c>
    </row>
    <row r="41" spans="1:24" s="76" customFormat="1" ht="26.25" customHeight="1" x14ac:dyDescent="0.25">
      <c r="A41" s="77">
        <f t="shared" ref="A41:A43" si="16">A40</f>
        <v>0.47916666666666669</v>
      </c>
      <c r="B41" s="78" t="s">
        <v>47</v>
      </c>
      <c r="C41" s="79">
        <v>4590</v>
      </c>
      <c r="D41" s="80">
        <v>4591</v>
      </c>
      <c r="E41" s="67">
        <f t="shared" si="15"/>
        <v>2</v>
      </c>
      <c r="F41" s="95">
        <f>E41</f>
        <v>2</v>
      </c>
      <c r="G41" s="81" t="s">
        <v>28</v>
      </c>
      <c r="H41" s="74" t="s">
        <v>28</v>
      </c>
      <c r="I41" s="85" t="s">
        <v>28</v>
      </c>
      <c r="J41" s="75" t="s">
        <v>28</v>
      </c>
      <c r="K41" s="82" t="s">
        <v>28</v>
      </c>
      <c r="L41" s="91" t="s">
        <v>28</v>
      </c>
      <c r="M41" s="92" t="s">
        <v>28</v>
      </c>
      <c r="N41" s="92" t="s">
        <v>28</v>
      </c>
      <c r="O41" s="92" t="s">
        <v>28</v>
      </c>
      <c r="P41" s="93" t="s">
        <v>28</v>
      </c>
      <c r="Q41" s="147" t="s">
        <v>52</v>
      </c>
      <c r="R41" s="148"/>
      <c r="S41" s="148"/>
      <c r="T41" s="148"/>
      <c r="U41" s="149"/>
      <c r="V41" s="88">
        <v>34</v>
      </c>
      <c r="W41" s="88" t="s">
        <v>28</v>
      </c>
      <c r="X41" s="88" t="s">
        <v>28</v>
      </c>
    </row>
    <row r="42" spans="1:24" s="76" customFormat="1" ht="26.25" customHeight="1" x14ac:dyDescent="0.25">
      <c r="A42" s="77">
        <f t="shared" si="16"/>
        <v>0.47916666666666669</v>
      </c>
      <c r="B42" s="78" t="s">
        <v>48</v>
      </c>
      <c r="C42" s="79">
        <v>4592</v>
      </c>
      <c r="D42" s="80">
        <v>4593</v>
      </c>
      <c r="E42" s="67">
        <f t="shared" si="15"/>
        <v>2</v>
      </c>
      <c r="F42" s="95">
        <f>E42</f>
        <v>2</v>
      </c>
      <c r="G42" s="81" t="s">
        <v>28</v>
      </c>
      <c r="H42" s="74" t="s">
        <v>28</v>
      </c>
      <c r="I42" s="85" t="s">
        <v>28</v>
      </c>
      <c r="J42" s="75" t="s">
        <v>28</v>
      </c>
      <c r="K42" s="82" t="s">
        <v>28</v>
      </c>
      <c r="L42" s="91" t="s">
        <v>28</v>
      </c>
      <c r="M42" s="92" t="s">
        <v>28</v>
      </c>
      <c r="N42" s="92" t="s">
        <v>28</v>
      </c>
      <c r="O42" s="92" t="s">
        <v>28</v>
      </c>
      <c r="P42" s="93" t="s">
        <v>28</v>
      </c>
      <c r="Q42" s="147" t="s">
        <v>53</v>
      </c>
      <c r="R42" s="148"/>
      <c r="S42" s="148"/>
      <c r="T42" s="148"/>
      <c r="U42" s="149"/>
      <c r="V42" s="88">
        <v>27</v>
      </c>
      <c r="W42" s="88" t="s">
        <v>28</v>
      </c>
      <c r="X42" s="88" t="s">
        <v>28</v>
      </c>
    </row>
    <row r="43" spans="1:24" s="76" customFormat="1" ht="26.25" customHeight="1" x14ac:dyDescent="0.25">
      <c r="A43" s="77">
        <f t="shared" si="16"/>
        <v>0.47916666666666669</v>
      </c>
      <c r="B43" s="78" t="s">
        <v>49</v>
      </c>
      <c r="C43" s="79">
        <v>4594</v>
      </c>
      <c r="D43" s="80">
        <v>4596</v>
      </c>
      <c r="E43" s="67">
        <f t="shared" si="15"/>
        <v>3</v>
      </c>
      <c r="F43" s="95">
        <f>E43</f>
        <v>3</v>
      </c>
      <c r="G43" s="81" t="s">
        <v>28</v>
      </c>
      <c r="H43" s="74" t="s">
        <v>28</v>
      </c>
      <c r="I43" s="85" t="s">
        <v>28</v>
      </c>
      <c r="J43" s="75" t="s">
        <v>28</v>
      </c>
      <c r="K43" s="82" t="s">
        <v>28</v>
      </c>
      <c r="L43" s="91" t="s">
        <v>28</v>
      </c>
      <c r="M43" s="92" t="s">
        <v>28</v>
      </c>
      <c r="N43" s="92" t="s">
        <v>28</v>
      </c>
      <c r="O43" s="92" t="s">
        <v>28</v>
      </c>
      <c r="P43" s="93" t="s">
        <v>28</v>
      </c>
      <c r="Q43" s="147" t="s">
        <v>52</v>
      </c>
      <c r="R43" s="148"/>
      <c r="S43" s="148"/>
      <c r="T43" s="148"/>
      <c r="U43" s="149"/>
      <c r="V43" s="88">
        <v>34</v>
      </c>
      <c r="W43" s="88" t="s">
        <v>28</v>
      </c>
      <c r="X43" s="88" t="s">
        <v>28</v>
      </c>
    </row>
    <row r="44" spans="1:24" ht="7.5" customHeight="1" thickBot="1" x14ac:dyDescent="0.3">
      <c r="A44" s="26"/>
      <c r="B44" s="27"/>
      <c r="C44" s="31"/>
      <c r="D44" s="32"/>
      <c r="E44" s="33">
        <v>0</v>
      </c>
      <c r="F44" s="29"/>
      <c r="G44" s="29"/>
      <c r="H44" s="34">
        <v>0</v>
      </c>
      <c r="I44" s="35"/>
      <c r="J44" s="37"/>
      <c r="K44" s="36"/>
      <c r="L44" s="28"/>
      <c r="M44" s="29"/>
      <c r="N44" s="29"/>
      <c r="O44" s="29"/>
      <c r="P44" s="30"/>
      <c r="Q44" s="150"/>
      <c r="R44" s="151"/>
      <c r="S44" s="151"/>
      <c r="T44" s="151"/>
      <c r="U44" s="152"/>
    </row>
    <row r="46" spans="1:24" ht="7.5" customHeight="1" x14ac:dyDescent="0.25">
      <c r="A46" s="14"/>
      <c r="B46" s="15"/>
      <c r="C46" s="19"/>
      <c r="D46" s="20"/>
      <c r="E46" s="21">
        <v>0</v>
      </c>
      <c r="F46" s="17"/>
      <c r="G46" s="17"/>
      <c r="H46" s="22">
        <v>0</v>
      </c>
      <c r="I46" s="23"/>
      <c r="J46" s="25"/>
      <c r="K46" s="24"/>
      <c r="L46" s="16"/>
      <c r="M46" s="17"/>
      <c r="N46" s="17"/>
      <c r="O46" s="17"/>
      <c r="P46" s="18"/>
      <c r="Q46" s="165"/>
      <c r="R46" s="166"/>
      <c r="S46" s="166"/>
      <c r="T46" s="166"/>
      <c r="U46" s="167"/>
    </row>
    <row r="47" spans="1:24" s="76" customFormat="1" ht="26.25" customHeight="1" x14ac:dyDescent="0.25">
      <c r="A47" s="96">
        <v>0.25</v>
      </c>
      <c r="B47" s="97" t="s">
        <v>17</v>
      </c>
      <c r="C47" s="98">
        <v>4691</v>
      </c>
      <c r="D47" s="99">
        <v>4693</v>
      </c>
      <c r="E47" s="67">
        <f t="shared" ref="E47:E49" si="17">IF(ISBLANK(C47),0,(D47-C47+1))</f>
        <v>3</v>
      </c>
      <c r="F47" s="109">
        <f>E47</f>
        <v>3</v>
      </c>
      <c r="G47" s="110" t="s">
        <v>28</v>
      </c>
      <c r="H47" s="74" t="s">
        <v>28</v>
      </c>
      <c r="I47" s="111" t="s">
        <v>28</v>
      </c>
      <c r="J47" s="75" t="s">
        <v>28</v>
      </c>
      <c r="K47" s="112" t="s">
        <v>28</v>
      </c>
      <c r="L47" s="113" t="s">
        <v>28</v>
      </c>
      <c r="M47" s="114" t="s">
        <v>28</v>
      </c>
      <c r="N47" s="114" t="s">
        <v>28</v>
      </c>
      <c r="O47" s="114" t="s">
        <v>28</v>
      </c>
      <c r="P47" s="115" t="s">
        <v>28</v>
      </c>
      <c r="Q47" s="171" t="s">
        <v>62</v>
      </c>
      <c r="R47" s="172"/>
      <c r="S47" s="172"/>
      <c r="T47" s="172"/>
      <c r="U47" s="173"/>
      <c r="V47" s="88">
        <f>SUM(V48:V50)</f>
        <v>60</v>
      </c>
      <c r="W47" s="88" t="s">
        <v>28</v>
      </c>
      <c r="X47" s="88" t="s">
        <v>28</v>
      </c>
    </row>
    <row r="48" spans="1:24" s="76" customFormat="1" ht="26.25" customHeight="1" x14ac:dyDescent="0.25">
      <c r="A48" s="77">
        <f>A47</f>
        <v>0.25</v>
      </c>
      <c r="B48" s="78" t="s">
        <v>46</v>
      </c>
      <c r="C48" s="79">
        <v>4689</v>
      </c>
      <c r="D48" s="80">
        <v>4690</v>
      </c>
      <c r="E48" s="67">
        <f t="shared" si="17"/>
        <v>2</v>
      </c>
      <c r="F48" s="95">
        <f>E48</f>
        <v>2</v>
      </c>
      <c r="G48" s="81" t="s">
        <v>28</v>
      </c>
      <c r="H48" s="74" t="s">
        <v>28</v>
      </c>
      <c r="I48" s="85" t="s">
        <v>28</v>
      </c>
      <c r="J48" s="75" t="s">
        <v>28</v>
      </c>
      <c r="K48" s="82" t="s">
        <v>28</v>
      </c>
      <c r="L48" s="91" t="s">
        <v>28</v>
      </c>
      <c r="M48" s="92" t="s">
        <v>28</v>
      </c>
      <c r="N48" s="92" t="s">
        <v>28</v>
      </c>
      <c r="O48" s="92" t="s">
        <v>28</v>
      </c>
      <c r="P48" s="93" t="s">
        <v>28</v>
      </c>
      <c r="Q48" s="147" t="s">
        <v>60</v>
      </c>
      <c r="R48" s="148"/>
      <c r="S48" s="148"/>
      <c r="T48" s="148"/>
      <c r="U48" s="149"/>
      <c r="V48" s="88">
        <v>25</v>
      </c>
      <c r="W48" s="88" t="s">
        <v>28</v>
      </c>
      <c r="X48" s="88" t="s">
        <v>28</v>
      </c>
    </row>
    <row r="49" spans="1:24" s="76" customFormat="1" ht="26.25" customHeight="1" x14ac:dyDescent="0.25">
      <c r="A49" s="77">
        <f t="shared" ref="A49" si="18">A48</f>
        <v>0.25</v>
      </c>
      <c r="B49" s="78" t="s">
        <v>47</v>
      </c>
      <c r="C49" s="79">
        <v>4691</v>
      </c>
      <c r="D49" s="80">
        <v>4693</v>
      </c>
      <c r="E49" s="67">
        <f t="shared" si="17"/>
        <v>3</v>
      </c>
      <c r="F49" s="95">
        <f>E49</f>
        <v>3</v>
      </c>
      <c r="G49" s="81" t="s">
        <v>28</v>
      </c>
      <c r="H49" s="74" t="s">
        <v>28</v>
      </c>
      <c r="I49" s="85" t="s">
        <v>28</v>
      </c>
      <c r="J49" s="75" t="s">
        <v>28</v>
      </c>
      <c r="K49" s="82" t="s">
        <v>28</v>
      </c>
      <c r="L49" s="91" t="s">
        <v>28</v>
      </c>
      <c r="M49" s="92" t="s">
        <v>28</v>
      </c>
      <c r="N49" s="92" t="s">
        <v>28</v>
      </c>
      <c r="O49" s="92" t="s">
        <v>28</v>
      </c>
      <c r="P49" s="93" t="s">
        <v>28</v>
      </c>
      <c r="Q49" s="147" t="s">
        <v>61</v>
      </c>
      <c r="R49" s="148"/>
      <c r="S49" s="148"/>
      <c r="T49" s="148"/>
      <c r="U49" s="149"/>
      <c r="V49" s="88">
        <v>35</v>
      </c>
      <c r="W49" s="88" t="s">
        <v>28</v>
      </c>
      <c r="X49" s="88" t="s">
        <v>28</v>
      </c>
    </row>
    <row r="50" spans="1:24" ht="7.5" customHeight="1" thickBot="1" x14ac:dyDescent="0.3">
      <c r="A50" s="26"/>
      <c r="B50" s="27"/>
      <c r="C50" s="31"/>
      <c r="D50" s="32"/>
      <c r="E50" s="33">
        <v>0</v>
      </c>
      <c r="F50" s="29"/>
      <c r="G50" s="29"/>
      <c r="H50" s="34">
        <v>0</v>
      </c>
      <c r="I50" s="35"/>
      <c r="J50" s="37"/>
      <c r="K50" s="36"/>
      <c r="L50" s="28"/>
      <c r="M50" s="29"/>
      <c r="N50" s="29"/>
      <c r="O50" s="29"/>
      <c r="P50" s="30"/>
      <c r="Q50" s="150"/>
      <c r="R50" s="151"/>
      <c r="S50" s="151"/>
      <c r="T50" s="151"/>
      <c r="U50" s="152"/>
    </row>
  </sheetData>
  <mergeCells count="43">
    <mergeCell ref="Q13:U13"/>
    <mergeCell ref="Q1:U1"/>
    <mergeCell ref="Q2:U2"/>
    <mergeCell ref="Q3:U3"/>
    <mergeCell ref="Q5:U5"/>
    <mergeCell ref="Q6:U6"/>
    <mergeCell ref="Q4:U4"/>
    <mergeCell ref="Q9:U9"/>
    <mergeCell ref="Q7:U7"/>
    <mergeCell ref="Q8:U8"/>
    <mergeCell ref="Q10:U10"/>
    <mergeCell ref="Q11:U11"/>
    <mergeCell ref="Q12:U12"/>
    <mergeCell ref="Q20:U20"/>
    <mergeCell ref="R21:U21"/>
    <mergeCell ref="R22:U22"/>
    <mergeCell ref="Q14:U14"/>
    <mergeCell ref="Q15:U15"/>
    <mergeCell ref="Q16:U16"/>
    <mergeCell ref="Q17:U17"/>
    <mergeCell ref="Q18:U18"/>
    <mergeCell ref="Q19:U19"/>
    <mergeCell ref="Q50:U50"/>
    <mergeCell ref="Q38:U38"/>
    <mergeCell ref="Q39:U39"/>
    <mergeCell ref="Q40:U40"/>
    <mergeCell ref="Q28:U28"/>
    <mergeCell ref="Q29:U29"/>
    <mergeCell ref="Q31:U31"/>
    <mergeCell ref="Q41:U41"/>
    <mergeCell ref="Q42:U42"/>
    <mergeCell ref="Q43:U43"/>
    <mergeCell ref="Q30:U30"/>
    <mergeCell ref="Q46:U46"/>
    <mergeCell ref="Q47:U47"/>
    <mergeCell ref="Q48:U48"/>
    <mergeCell ref="Q49:U49"/>
    <mergeCell ref="Q35:U35"/>
    <mergeCell ref="Q36:U36"/>
    <mergeCell ref="Q34:U34"/>
    <mergeCell ref="Q32:U32"/>
    <mergeCell ref="Q33:U33"/>
    <mergeCell ref="Q44:U44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D901-EA00-4341-BB4E-02B367D1BAFB}">
  <sheetPr>
    <tabColor rgb="FFFF0000"/>
  </sheetPr>
  <dimension ref="A1:Y38"/>
  <sheetViews>
    <sheetView zoomScale="80" zoomScaleNormal="80" workbookViewId="0">
      <selection activeCell="A7" sqref="A7:XFD7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52" customWidth="1"/>
    <col min="5" max="5" width="6.5703125" style="52" customWidth="1"/>
    <col min="6" max="7" width="4.140625" style="52" bestFit="1" customWidth="1"/>
    <col min="8" max="8" width="6.28515625" style="52" customWidth="1"/>
    <col min="9" max="9" width="7.5703125" style="59" customWidth="1"/>
    <col min="10" max="10" width="3.28515625" style="38" bestFit="1" customWidth="1"/>
    <col min="11" max="11" width="7.5703125" style="60" customWidth="1"/>
    <col min="12" max="12" width="3.85546875" style="52" bestFit="1" customWidth="1"/>
    <col min="13" max="13" width="3.85546875" style="52" customWidth="1"/>
    <col min="14" max="16" width="3.7109375" style="52" bestFit="1" customWidth="1"/>
    <col min="17" max="20" width="12.42578125" style="61" customWidth="1"/>
    <col min="21" max="21" width="16.5703125" style="61" customWidth="1"/>
    <col min="22" max="24" width="4.140625" style="87" bestFit="1" customWidth="1"/>
  </cols>
  <sheetData>
    <row r="1" spans="1:24" s="13" customFormat="1" ht="68.25" x14ac:dyDescent="0.25">
      <c r="A1"/>
      <c r="B1" s="1"/>
      <c r="C1" s="5" t="s">
        <v>5</v>
      </c>
      <c r="D1" s="6" t="s">
        <v>6</v>
      </c>
      <c r="E1" s="7" t="s">
        <v>7</v>
      </c>
      <c r="F1" s="8" t="s">
        <v>8</v>
      </c>
      <c r="G1" s="8" t="s">
        <v>24</v>
      </c>
      <c r="H1" s="9" t="s">
        <v>9</v>
      </c>
      <c r="I1" s="10" t="s">
        <v>10</v>
      </c>
      <c r="J1" s="12" t="s">
        <v>12</v>
      </c>
      <c r="K1" s="11" t="s">
        <v>11</v>
      </c>
      <c r="L1" s="2" t="s">
        <v>0</v>
      </c>
      <c r="M1" s="3" t="s">
        <v>1</v>
      </c>
      <c r="N1" s="3" t="s">
        <v>2</v>
      </c>
      <c r="O1" s="3" t="s">
        <v>3</v>
      </c>
      <c r="P1" s="4" t="s">
        <v>4</v>
      </c>
      <c r="Q1" s="162" t="s">
        <v>13</v>
      </c>
      <c r="R1" s="163"/>
      <c r="S1" s="163"/>
      <c r="T1" s="163"/>
      <c r="U1" s="164"/>
      <c r="V1" s="86" t="s">
        <v>34</v>
      </c>
      <c r="W1" s="86" t="s">
        <v>32</v>
      </c>
      <c r="X1" s="86" t="s">
        <v>33</v>
      </c>
    </row>
    <row r="2" spans="1:24" ht="7.5" customHeight="1" x14ac:dyDescent="0.25">
      <c r="A2" s="14"/>
      <c r="B2" s="15"/>
      <c r="C2" s="19"/>
      <c r="D2" s="20"/>
      <c r="E2" s="21">
        <v>0</v>
      </c>
      <c r="F2" s="17"/>
      <c r="G2" s="17"/>
      <c r="H2" s="22">
        <v>0</v>
      </c>
      <c r="I2" s="23"/>
      <c r="J2" s="25"/>
      <c r="K2" s="24"/>
      <c r="L2" s="16"/>
      <c r="M2" s="17"/>
      <c r="N2" s="17"/>
      <c r="O2" s="17"/>
      <c r="P2" s="18"/>
      <c r="Q2" s="165"/>
      <c r="R2" s="166"/>
      <c r="S2" s="166"/>
      <c r="T2" s="166"/>
      <c r="U2" s="167"/>
    </row>
    <row r="3" spans="1:24" s="76" customFormat="1" ht="26.25" customHeight="1" x14ac:dyDescent="0.25">
      <c r="A3" s="69"/>
      <c r="B3" s="70"/>
      <c r="C3" s="142"/>
      <c r="D3" s="143"/>
      <c r="E3" s="67">
        <f t="shared" ref="E3:E5" si="0">IF(ISBLANK(C3),0,(D3-C3+1))</f>
        <v>0</v>
      </c>
      <c r="F3" s="73"/>
      <c r="G3" s="73"/>
      <c r="H3" s="74">
        <f>E3-G3-F3</f>
        <v>0</v>
      </c>
      <c r="I3" s="83"/>
      <c r="J3" s="75">
        <f>I3-SUM(L3:P3,K3)</f>
        <v>0</v>
      </c>
      <c r="K3" s="84"/>
      <c r="L3" s="63"/>
      <c r="M3" s="65"/>
      <c r="N3" s="65"/>
      <c r="O3" s="65"/>
      <c r="P3" s="66"/>
      <c r="Q3" s="159"/>
      <c r="R3" s="160"/>
      <c r="S3" s="160"/>
      <c r="T3" s="160"/>
      <c r="U3" s="161"/>
      <c r="V3" s="88" t="s">
        <v>28</v>
      </c>
      <c r="W3" s="88"/>
      <c r="X3" s="88"/>
    </row>
    <row r="4" spans="1:24" s="76" customFormat="1" ht="26.25" customHeight="1" x14ac:dyDescent="0.25">
      <c r="A4" s="69"/>
      <c r="B4" s="70"/>
      <c r="C4" s="142"/>
      <c r="D4" s="143"/>
      <c r="E4" s="67">
        <f t="shared" si="0"/>
        <v>0</v>
      </c>
      <c r="F4" s="73"/>
      <c r="G4" s="73"/>
      <c r="H4" s="74">
        <f t="shared" ref="H4:H9" si="1">E4-G4-F4</f>
        <v>0</v>
      </c>
      <c r="I4" s="83"/>
      <c r="J4" s="75">
        <f t="shared" ref="J4:J10" si="2">I4-SUM(L4:P4,K4)</f>
        <v>0</v>
      </c>
      <c r="K4" s="84"/>
      <c r="L4" s="63"/>
      <c r="M4" s="65"/>
      <c r="N4" s="65"/>
      <c r="O4" s="65"/>
      <c r="P4" s="66"/>
      <c r="Q4" s="159"/>
      <c r="R4" s="160"/>
      <c r="S4" s="160"/>
      <c r="T4" s="160"/>
      <c r="U4" s="161"/>
      <c r="V4" s="88" t="s">
        <v>28</v>
      </c>
      <c r="W4" s="88"/>
      <c r="X4" s="88"/>
    </row>
    <row r="5" spans="1:24" s="76" customFormat="1" ht="26.25" customHeight="1" x14ac:dyDescent="0.25">
      <c r="A5" s="69"/>
      <c r="B5" s="70"/>
      <c r="C5" s="142"/>
      <c r="D5" s="143"/>
      <c r="E5" s="67">
        <f t="shared" si="0"/>
        <v>0</v>
      </c>
      <c r="F5" s="73"/>
      <c r="G5" s="73"/>
      <c r="H5" s="74">
        <f t="shared" si="1"/>
        <v>0</v>
      </c>
      <c r="I5" s="83"/>
      <c r="J5" s="75">
        <f t="shared" si="2"/>
        <v>0</v>
      </c>
      <c r="K5" s="84"/>
      <c r="L5" s="63"/>
      <c r="M5" s="65"/>
      <c r="N5" s="65"/>
      <c r="O5" s="65"/>
      <c r="P5" s="66"/>
      <c r="Q5" s="159"/>
      <c r="R5" s="160"/>
      <c r="S5" s="160"/>
      <c r="T5" s="160"/>
      <c r="U5" s="161"/>
      <c r="V5" s="88" t="s">
        <v>28</v>
      </c>
      <c r="W5" s="88"/>
      <c r="X5" s="88"/>
    </row>
    <row r="6" spans="1:24" s="76" customFormat="1" ht="26.25" customHeight="1" x14ac:dyDescent="0.25">
      <c r="A6" s="69"/>
      <c r="B6" s="70"/>
      <c r="C6" s="142"/>
      <c r="D6" s="143"/>
      <c r="E6" s="67">
        <f>IF(ISBLANK(C6),0,(D6-C6+1))</f>
        <v>0</v>
      </c>
      <c r="F6" s="73"/>
      <c r="G6" s="73"/>
      <c r="H6" s="74">
        <f t="shared" si="1"/>
        <v>0</v>
      </c>
      <c r="I6" s="83"/>
      <c r="J6" s="75">
        <f t="shared" si="2"/>
        <v>0</v>
      </c>
      <c r="K6" s="84"/>
      <c r="L6" s="63"/>
      <c r="M6" s="65"/>
      <c r="N6" s="65"/>
      <c r="O6" s="65"/>
      <c r="P6" s="66"/>
      <c r="Q6" s="159"/>
      <c r="R6" s="160"/>
      <c r="S6" s="160"/>
      <c r="T6" s="160"/>
      <c r="U6" s="161"/>
      <c r="V6" s="88" t="s">
        <v>28</v>
      </c>
      <c r="W6" s="88"/>
      <c r="X6" s="88"/>
    </row>
    <row r="7" spans="1:24" s="76" customFormat="1" ht="26.25" customHeight="1" x14ac:dyDescent="0.25">
      <c r="A7" s="69"/>
      <c r="B7" s="70"/>
      <c r="C7" s="142"/>
      <c r="D7" s="143"/>
      <c r="E7" s="67">
        <f t="shared" ref="E7" si="3">IF(ISBLANK(C7),0,(D7-C7+1))</f>
        <v>0</v>
      </c>
      <c r="F7" s="73"/>
      <c r="G7" s="73"/>
      <c r="H7" s="74">
        <f t="shared" ref="H7" si="4">E7-G7-F7</f>
        <v>0</v>
      </c>
      <c r="I7" s="83"/>
      <c r="J7" s="75">
        <f t="shared" ref="J7" si="5">I7-SUM(L7:P7,K7)</f>
        <v>0</v>
      </c>
      <c r="K7" s="84"/>
      <c r="L7" s="63"/>
      <c r="M7" s="65"/>
      <c r="N7" s="65"/>
      <c r="O7" s="65"/>
      <c r="P7" s="66"/>
      <c r="Q7" s="159"/>
      <c r="R7" s="160"/>
      <c r="S7" s="160"/>
      <c r="T7" s="160"/>
      <c r="U7" s="161"/>
      <c r="V7" s="88" t="s">
        <v>28</v>
      </c>
      <c r="W7" s="88"/>
      <c r="X7" s="88"/>
    </row>
    <row r="8" spans="1:24" s="76" customFormat="1" ht="26.25" customHeight="1" x14ac:dyDescent="0.25">
      <c r="A8" s="69"/>
      <c r="B8" s="70"/>
      <c r="C8" s="142"/>
      <c r="D8" s="143"/>
      <c r="E8" s="67">
        <f t="shared" ref="E8:E17" si="6">IF(ISBLANK(C8),0,(D8-C8+1))</f>
        <v>0</v>
      </c>
      <c r="F8" s="73"/>
      <c r="G8" s="73"/>
      <c r="H8" s="74">
        <f t="shared" si="1"/>
        <v>0</v>
      </c>
      <c r="I8" s="83"/>
      <c r="J8" s="75">
        <f t="shared" si="2"/>
        <v>0</v>
      </c>
      <c r="K8" s="84"/>
      <c r="L8" s="63"/>
      <c r="M8" s="65"/>
      <c r="N8" s="65"/>
      <c r="O8" s="65"/>
      <c r="P8" s="66"/>
      <c r="Q8" s="159"/>
      <c r="R8" s="160"/>
      <c r="S8" s="160"/>
      <c r="T8" s="160"/>
      <c r="U8" s="161"/>
      <c r="V8" s="88" t="s">
        <v>28</v>
      </c>
      <c r="W8" s="88"/>
      <c r="X8" s="88"/>
    </row>
    <row r="9" spans="1:24" s="76" customFormat="1" ht="26.25" customHeight="1" x14ac:dyDescent="0.25">
      <c r="A9" s="69"/>
      <c r="B9" s="70"/>
      <c r="C9" s="142"/>
      <c r="D9" s="143"/>
      <c r="E9" s="67">
        <f t="shared" si="6"/>
        <v>0</v>
      </c>
      <c r="F9" s="73"/>
      <c r="G9" s="73"/>
      <c r="H9" s="74">
        <f t="shared" si="1"/>
        <v>0</v>
      </c>
      <c r="I9" s="83"/>
      <c r="J9" s="75">
        <f t="shared" si="2"/>
        <v>0</v>
      </c>
      <c r="K9" s="84"/>
      <c r="L9" s="63"/>
      <c r="M9" s="65"/>
      <c r="N9" s="65"/>
      <c r="O9" s="65"/>
      <c r="P9" s="66"/>
      <c r="Q9" s="159"/>
      <c r="R9" s="160"/>
      <c r="S9" s="160"/>
      <c r="T9" s="160"/>
      <c r="U9" s="161"/>
      <c r="V9" s="88" t="s">
        <v>28</v>
      </c>
      <c r="W9" s="88"/>
      <c r="X9" s="88"/>
    </row>
    <row r="10" spans="1:24" s="76" customFormat="1" ht="26.25" customHeight="1" x14ac:dyDescent="0.25">
      <c r="A10" s="69"/>
      <c r="B10" s="70"/>
      <c r="C10" s="142"/>
      <c r="D10" s="143"/>
      <c r="E10" s="67">
        <f t="shared" si="6"/>
        <v>0</v>
      </c>
      <c r="F10" s="73"/>
      <c r="G10" s="73"/>
      <c r="H10" s="74">
        <f>E10-G10-F10</f>
        <v>0</v>
      </c>
      <c r="I10" s="83"/>
      <c r="J10" s="75">
        <f t="shared" si="2"/>
        <v>0</v>
      </c>
      <c r="K10" s="84"/>
      <c r="L10" s="63"/>
      <c r="M10" s="65"/>
      <c r="N10" s="65"/>
      <c r="O10" s="65"/>
      <c r="P10" s="66"/>
      <c r="Q10" s="159"/>
      <c r="R10" s="160"/>
      <c r="S10" s="160"/>
      <c r="T10" s="160"/>
      <c r="U10" s="161"/>
      <c r="V10" s="88" t="s">
        <v>28</v>
      </c>
      <c r="W10" s="88"/>
      <c r="X10" s="88"/>
    </row>
    <row r="11" spans="1:24" s="76" customFormat="1" ht="26.25" customHeight="1" x14ac:dyDescent="0.25">
      <c r="A11" s="69"/>
      <c r="B11" s="70"/>
      <c r="C11" s="71"/>
      <c r="D11" s="72"/>
      <c r="E11" s="67">
        <f t="shared" si="6"/>
        <v>0</v>
      </c>
      <c r="F11" s="73"/>
      <c r="G11" s="73"/>
      <c r="H11" s="74">
        <f t="shared" ref="H11:H17" si="7">E11-G11-F11</f>
        <v>0</v>
      </c>
      <c r="I11" s="83"/>
      <c r="J11" s="75">
        <f>I11-SUM(L11:P11,K11)</f>
        <v>0</v>
      </c>
      <c r="K11" s="84"/>
      <c r="L11" s="63"/>
      <c r="M11" s="65"/>
      <c r="N11" s="65"/>
      <c r="O11" s="65"/>
      <c r="P11" s="66"/>
      <c r="Q11" s="159"/>
      <c r="R11" s="160"/>
      <c r="S11" s="160"/>
      <c r="T11" s="160"/>
      <c r="U11" s="161"/>
      <c r="V11" s="88" t="s">
        <v>28</v>
      </c>
      <c r="W11" s="88"/>
      <c r="X11" s="88"/>
    </row>
    <row r="12" spans="1:24" s="76" customFormat="1" ht="26.25" customHeight="1" x14ac:dyDescent="0.25">
      <c r="A12" s="69"/>
      <c r="B12" s="70"/>
      <c r="C12" s="71"/>
      <c r="D12" s="72"/>
      <c r="E12" s="67">
        <f t="shared" si="6"/>
        <v>0</v>
      </c>
      <c r="F12" s="73"/>
      <c r="G12" s="73"/>
      <c r="H12" s="74">
        <f t="shared" si="7"/>
        <v>0</v>
      </c>
      <c r="I12" s="83"/>
      <c r="J12" s="75">
        <f>I12-SUM(L12:P12,K12)</f>
        <v>0</v>
      </c>
      <c r="K12" s="84"/>
      <c r="L12" s="63"/>
      <c r="M12" s="65"/>
      <c r="N12" s="65"/>
      <c r="O12" s="65"/>
      <c r="P12" s="66"/>
      <c r="Q12" s="159"/>
      <c r="R12" s="160"/>
      <c r="S12" s="160"/>
      <c r="T12" s="160"/>
      <c r="U12" s="161"/>
      <c r="V12" s="88" t="s">
        <v>28</v>
      </c>
      <c r="W12" s="88"/>
      <c r="X12" s="88"/>
    </row>
    <row r="13" spans="1:24" s="76" customFormat="1" ht="26.25" customHeight="1" x14ac:dyDescent="0.25">
      <c r="A13" s="69"/>
      <c r="B13" s="70"/>
      <c r="C13" s="71"/>
      <c r="D13" s="72"/>
      <c r="E13" s="67">
        <f t="shared" si="6"/>
        <v>0</v>
      </c>
      <c r="F13" s="73"/>
      <c r="G13" s="73"/>
      <c r="H13" s="74">
        <f t="shared" si="7"/>
        <v>0</v>
      </c>
      <c r="I13" s="83"/>
      <c r="J13" s="75">
        <f t="shared" ref="J13:J17" si="8">I13-SUM(L13:P13,K13)</f>
        <v>0</v>
      </c>
      <c r="K13" s="84"/>
      <c r="L13" s="63"/>
      <c r="M13" s="65"/>
      <c r="N13" s="65"/>
      <c r="O13" s="65"/>
      <c r="P13" s="66"/>
      <c r="Q13" s="159"/>
      <c r="R13" s="160"/>
      <c r="S13" s="160"/>
      <c r="T13" s="160"/>
      <c r="U13" s="161"/>
      <c r="V13" s="88" t="s">
        <v>28</v>
      </c>
      <c r="W13" s="88"/>
      <c r="X13" s="88"/>
    </row>
    <row r="14" spans="1:24" s="76" customFormat="1" ht="26.25" customHeight="1" x14ac:dyDescent="0.25">
      <c r="A14" s="69"/>
      <c r="B14" s="70"/>
      <c r="C14" s="71"/>
      <c r="D14" s="72"/>
      <c r="E14" s="67">
        <f t="shared" si="6"/>
        <v>0</v>
      </c>
      <c r="F14" s="73"/>
      <c r="G14" s="73"/>
      <c r="H14" s="74">
        <f t="shared" si="7"/>
        <v>0</v>
      </c>
      <c r="I14" s="83"/>
      <c r="J14" s="75">
        <f t="shared" si="8"/>
        <v>0</v>
      </c>
      <c r="K14" s="84"/>
      <c r="L14" s="63"/>
      <c r="M14" s="65"/>
      <c r="N14" s="65"/>
      <c r="O14" s="65"/>
      <c r="P14" s="66"/>
      <c r="Q14" s="159"/>
      <c r="R14" s="160"/>
      <c r="S14" s="160"/>
      <c r="T14" s="160"/>
      <c r="U14" s="161"/>
      <c r="V14" s="88" t="s">
        <v>28</v>
      </c>
      <c r="W14" s="88"/>
      <c r="X14" s="88"/>
    </row>
    <row r="15" spans="1:24" s="76" customFormat="1" ht="26.25" customHeight="1" x14ac:dyDescent="0.25">
      <c r="A15" s="69"/>
      <c r="B15" s="70"/>
      <c r="C15" s="71"/>
      <c r="D15" s="72"/>
      <c r="E15" s="67">
        <f t="shared" si="6"/>
        <v>0</v>
      </c>
      <c r="F15" s="73"/>
      <c r="G15" s="73"/>
      <c r="H15" s="74">
        <f t="shared" si="7"/>
        <v>0</v>
      </c>
      <c r="I15" s="83"/>
      <c r="J15" s="75">
        <f t="shared" si="8"/>
        <v>0</v>
      </c>
      <c r="K15" s="84"/>
      <c r="L15" s="63"/>
      <c r="M15" s="65"/>
      <c r="N15" s="65"/>
      <c r="O15" s="65"/>
      <c r="P15" s="66"/>
      <c r="Q15" s="159"/>
      <c r="R15" s="160"/>
      <c r="S15" s="160"/>
      <c r="T15" s="160"/>
      <c r="U15" s="161"/>
      <c r="V15" s="88" t="s">
        <v>28</v>
      </c>
      <c r="W15" s="88"/>
      <c r="X15" s="88"/>
    </row>
    <row r="16" spans="1:24" s="76" customFormat="1" ht="26.25" customHeight="1" x14ac:dyDescent="0.25">
      <c r="A16" s="69"/>
      <c r="B16" s="70"/>
      <c r="C16" s="71"/>
      <c r="D16" s="72"/>
      <c r="E16" s="67">
        <f t="shared" si="6"/>
        <v>0</v>
      </c>
      <c r="F16" s="73"/>
      <c r="G16" s="73"/>
      <c r="H16" s="74">
        <f t="shared" si="7"/>
        <v>0</v>
      </c>
      <c r="I16" s="83"/>
      <c r="J16" s="75">
        <f t="shared" si="8"/>
        <v>0</v>
      </c>
      <c r="K16" s="84"/>
      <c r="L16" s="63"/>
      <c r="M16" s="65"/>
      <c r="N16" s="65"/>
      <c r="O16" s="65"/>
      <c r="P16" s="66"/>
      <c r="Q16" s="159"/>
      <c r="R16" s="160"/>
      <c r="S16" s="160"/>
      <c r="T16" s="160"/>
      <c r="U16" s="161"/>
      <c r="V16" s="88" t="s">
        <v>28</v>
      </c>
      <c r="W16" s="88"/>
      <c r="X16" s="88"/>
    </row>
    <row r="17" spans="1:24" s="76" customFormat="1" ht="26.25" customHeight="1" x14ac:dyDescent="0.25">
      <c r="A17" s="69"/>
      <c r="B17" s="70"/>
      <c r="C17" s="71"/>
      <c r="D17" s="72"/>
      <c r="E17" s="67">
        <f t="shared" si="6"/>
        <v>0</v>
      </c>
      <c r="F17" s="73"/>
      <c r="G17" s="73"/>
      <c r="H17" s="74">
        <f t="shared" si="7"/>
        <v>0</v>
      </c>
      <c r="I17" s="83"/>
      <c r="J17" s="75">
        <f t="shared" si="8"/>
        <v>0</v>
      </c>
      <c r="K17" s="84"/>
      <c r="L17" s="63"/>
      <c r="M17" s="65"/>
      <c r="N17" s="65"/>
      <c r="O17" s="65"/>
      <c r="P17" s="66"/>
      <c r="Q17" s="159"/>
      <c r="R17" s="160"/>
      <c r="S17" s="160"/>
      <c r="T17" s="160"/>
      <c r="U17" s="161"/>
      <c r="V17" s="88" t="s">
        <v>28</v>
      </c>
      <c r="W17" s="88"/>
      <c r="X17" s="88"/>
    </row>
    <row r="18" spans="1:24" s="76" customFormat="1" ht="26.25" customHeight="1" x14ac:dyDescent="0.25">
      <c r="A18" s="69"/>
      <c r="B18" s="70"/>
      <c r="C18" s="71"/>
      <c r="D18" s="72"/>
      <c r="E18" s="67">
        <f t="shared" ref="E18:E33" si="9">IF(ISBLANK(C18),0,(D18-C18+1))</f>
        <v>0</v>
      </c>
      <c r="F18" s="73"/>
      <c r="G18" s="73"/>
      <c r="H18" s="74">
        <f>E18-G18-F18</f>
        <v>0</v>
      </c>
      <c r="I18" s="83"/>
      <c r="J18" s="75">
        <f>I18-SUM(L18:P18,K18)</f>
        <v>0</v>
      </c>
      <c r="K18" s="84"/>
      <c r="L18" s="63"/>
      <c r="M18" s="65"/>
      <c r="N18" s="65"/>
      <c r="O18" s="65"/>
      <c r="P18" s="66"/>
      <c r="Q18" s="159"/>
      <c r="R18" s="160"/>
      <c r="S18" s="160"/>
      <c r="T18" s="160"/>
      <c r="U18" s="161"/>
      <c r="V18" s="88" t="s">
        <v>28</v>
      </c>
      <c r="W18" s="88"/>
      <c r="X18" s="88"/>
    </row>
    <row r="19" spans="1:24" s="76" customFormat="1" ht="26.25" customHeight="1" x14ac:dyDescent="0.25">
      <c r="A19" s="69"/>
      <c r="B19" s="70"/>
      <c r="C19" s="71"/>
      <c r="D19" s="72"/>
      <c r="E19" s="67">
        <f t="shared" si="9"/>
        <v>0</v>
      </c>
      <c r="F19" s="73"/>
      <c r="G19" s="73"/>
      <c r="H19" s="74">
        <f t="shared" ref="H19:H24" si="10">E19-G19-F19</f>
        <v>0</v>
      </c>
      <c r="I19" s="83"/>
      <c r="J19" s="75">
        <f t="shared" ref="J19:J23" si="11">I19-SUM(L19:P19,K19)</f>
        <v>0</v>
      </c>
      <c r="K19" s="84"/>
      <c r="L19" s="63"/>
      <c r="M19" s="65"/>
      <c r="N19" s="65"/>
      <c r="O19" s="65"/>
      <c r="P19" s="66"/>
      <c r="Q19" s="159"/>
      <c r="R19" s="160"/>
      <c r="S19" s="160"/>
      <c r="T19" s="160"/>
      <c r="U19" s="161"/>
      <c r="V19" s="88" t="s">
        <v>28</v>
      </c>
      <c r="W19" s="88"/>
      <c r="X19" s="88"/>
    </row>
    <row r="20" spans="1:24" s="76" customFormat="1" ht="26.25" customHeight="1" x14ac:dyDescent="0.25">
      <c r="A20" s="69"/>
      <c r="B20" s="70"/>
      <c r="C20" s="71"/>
      <c r="D20" s="72"/>
      <c r="E20" s="67">
        <f t="shared" si="9"/>
        <v>0</v>
      </c>
      <c r="F20" s="73"/>
      <c r="G20" s="73"/>
      <c r="H20" s="74">
        <f t="shared" si="10"/>
        <v>0</v>
      </c>
      <c r="I20" s="83"/>
      <c r="J20" s="75">
        <f t="shared" si="11"/>
        <v>0</v>
      </c>
      <c r="K20" s="84"/>
      <c r="L20" s="63"/>
      <c r="M20" s="65"/>
      <c r="N20" s="65"/>
      <c r="O20" s="65"/>
      <c r="P20" s="66"/>
      <c r="Q20" s="159"/>
      <c r="R20" s="160"/>
      <c r="S20" s="160"/>
      <c r="T20" s="160"/>
      <c r="U20" s="161"/>
      <c r="V20" s="88" t="s">
        <v>28</v>
      </c>
      <c r="W20" s="88"/>
      <c r="X20" s="88"/>
    </row>
    <row r="21" spans="1:24" s="76" customFormat="1" ht="26.25" customHeight="1" x14ac:dyDescent="0.25">
      <c r="A21" s="69"/>
      <c r="B21" s="70"/>
      <c r="C21" s="71"/>
      <c r="D21" s="72"/>
      <c r="E21" s="67">
        <f>IF(ISBLANK(C21),0,(D21-C21+1))</f>
        <v>0</v>
      </c>
      <c r="F21" s="73"/>
      <c r="G21" s="73"/>
      <c r="H21" s="74">
        <f t="shared" si="10"/>
        <v>0</v>
      </c>
      <c r="I21" s="83"/>
      <c r="J21" s="75">
        <f t="shared" si="11"/>
        <v>0</v>
      </c>
      <c r="K21" s="84"/>
      <c r="L21" s="63"/>
      <c r="M21" s="65"/>
      <c r="N21" s="65"/>
      <c r="O21" s="65"/>
      <c r="P21" s="66"/>
      <c r="Q21" s="159"/>
      <c r="R21" s="160"/>
      <c r="S21" s="160"/>
      <c r="T21" s="160"/>
      <c r="U21" s="161"/>
      <c r="V21" s="88" t="s">
        <v>28</v>
      </c>
      <c r="W21" s="88"/>
      <c r="X21" s="88"/>
    </row>
    <row r="22" spans="1:24" s="76" customFormat="1" ht="26.25" customHeight="1" x14ac:dyDescent="0.25">
      <c r="A22" s="69"/>
      <c r="B22" s="70"/>
      <c r="C22" s="71"/>
      <c r="D22" s="72"/>
      <c r="E22" s="67">
        <f t="shared" si="9"/>
        <v>0</v>
      </c>
      <c r="F22" s="73"/>
      <c r="G22" s="73"/>
      <c r="H22" s="74">
        <f t="shared" si="10"/>
        <v>0</v>
      </c>
      <c r="I22" s="83"/>
      <c r="J22" s="75">
        <f t="shared" si="11"/>
        <v>0</v>
      </c>
      <c r="K22" s="84"/>
      <c r="L22" s="63"/>
      <c r="M22" s="65"/>
      <c r="N22" s="65"/>
      <c r="O22" s="65"/>
      <c r="P22" s="66"/>
      <c r="Q22" s="159"/>
      <c r="R22" s="160"/>
      <c r="S22" s="160"/>
      <c r="T22" s="160"/>
      <c r="U22" s="161"/>
      <c r="V22" s="88" t="s">
        <v>28</v>
      </c>
      <c r="W22" s="88"/>
      <c r="X22" s="88"/>
    </row>
    <row r="23" spans="1:24" s="76" customFormat="1" ht="26.25" customHeight="1" x14ac:dyDescent="0.25">
      <c r="A23" s="69"/>
      <c r="B23" s="70"/>
      <c r="C23" s="71"/>
      <c r="D23" s="72"/>
      <c r="E23" s="67">
        <f t="shared" si="9"/>
        <v>0</v>
      </c>
      <c r="F23" s="73"/>
      <c r="G23" s="73"/>
      <c r="H23" s="74">
        <f t="shared" si="10"/>
        <v>0</v>
      </c>
      <c r="I23" s="83"/>
      <c r="J23" s="75">
        <f t="shared" si="11"/>
        <v>0</v>
      </c>
      <c r="K23" s="84"/>
      <c r="L23" s="63"/>
      <c r="M23" s="65"/>
      <c r="N23" s="65"/>
      <c r="O23" s="65"/>
      <c r="P23" s="66"/>
      <c r="Q23" s="159"/>
      <c r="R23" s="160"/>
      <c r="S23" s="160"/>
      <c r="T23" s="160"/>
      <c r="U23" s="161"/>
      <c r="V23" s="88" t="s">
        <v>28</v>
      </c>
      <c r="W23" s="88"/>
      <c r="X23" s="88"/>
    </row>
    <row r="24" spans="1:24" s="76" customFormat="1" ht="26.25" customHeight="1" x14ac:dyDescent="0.25">
      <c r="A24" s="69"/>
      <c r="B24" s="70"/>
      <c r="C24" s="71"/>
      <c r="D24" s="72"/>
      <c r="E24" s="67">
        <f t="shared" si="9"/>
        <v>0</v>
      </c>
      <c r="F24" s="73"/>
      <c r="G24" s="73"/>
      <c r="H24" s="74">
        <f t="shared" si="10"/>
        <v>0</v>
      </c>
      <c r="I24" s="83"/>
      <c r="J24" s="75">
        <f t="shared" ref="J24:J32" si="12">I24-SUM(L24:P24,K24)</f>
        <v>0</v>
      </c>
      <c r="K24" s="84"/>
      <c r="L24" s="63"/>
      <c r="M24" s="65"/>
      <c r="N24" s="65"/>
      <c r="O24" s="65"/>
      <c r="P24" s="66"/>
      <c r="Q24" s="159"/>
      <c r="R24" s="160"/>
      <c r="S24" s="160"/>
      <c r="T24" s="160"/>
      <c r="U24" s="161"/>
      <c r="V24" s="88" t="s">
        <v>28</v>
      </c>
      <c r="W24" s="88"/>
      <c r="X24" s="88"/>
    </row>
    <row r="25" spans="1:24" s="76" customFormat="1" ht="26.25" customHeight="1" x14ac:dyDescent="0.25">
      <c r="A25" s="69"/>
      <c r="B25" s="70"/>
      <c r="C25" s="71"/>
      <c r="D25" s="72"/>
      <c r="E25" s="67">
        <f t="shared" si="9"/>
        <v>0</v>
      </c>
      <c r="F25" s="73"/>
      <c r="G25" s="73"/>
      <c r="H25" s="74">
        <f>E25-G25-F25</f>
        <v>0</v>
      </c>
      <c r="I25" s="83"/>
      <c r="J25" s="75">
        <f t="shared" si="12"/>
        <v>0</v>
      </c>
      <c r="K25" s="84"/>
      <c r="L25" s="63"/>
      <c r="M25" s="65"/>
      <c r="N25" s="65"/>
      <c r="O25" s="65"/>
      <c r="P25" s="66"/>
      <c r="Q25" s="159"/>
      <c r="R25" s="160"/>
      <c r="S25" s="160"/>
      <c r="T25" s="160"/>
      <c r="U25" s="161"/>
      <c r="V25" s="88" t="s">
        <v>28</v>
      </c>
      <c r="W25" s="88"/>
      <c r="X25" s="88"/>
    </row>
    <row r="26" spans="1:24" s="76" customFormat="1" ht="26.25" customHeight="1" x14ac:dyDescent="0.25">
      <c r="A26" s="69"/>
      <c r="B26" s="70"/>
      <c r="C26" s="71"/>
      <c r="D26" s="72"/>
      <c r="E26" s="67">
        <f t="shared" si="9"/>
        <v>0</v>
      </c>
      <c r="F26" s="73"/>
      <c r="G26" s="73"/>
      <c r="H26" s="74">
        <f t="shared" ref="H26:H33" si="13">E26-G26-F26</f>
        <v>0</v>
      </c>
      <c r="I26" s="83"/>
      <c r="J26" s="75">
        <f>I26-SUM(L26:P26,K26)</f>
        <v>0</v>
      </c>
      <c r="K26" s="84"/>
      <c r="L26" s="63"/>
      <c r="M26" s="65"/>
      <c r="N26" s="65"/>
      <c r="O26" s="65"/>
      <c r="P26" s="66"/>
      <c r="Q26" s="159"/>
      <c r="R26" s="160"/>
      <c r="S26" s="160"/>
      <c r="T26" s="160"/>
      <c r="U26" s="161"/>
      <c r="V26" s="88" t="s">
        <v>28</v>
      </c>
      <c r="W26" s="88"/>
      <c r="X26" s="88"/>
    </row>
    <row r="27" spans="1:24" s="76" customFormat="1" ht="26.25" customHeight="1" x14ac:dyDescent="0.25">
      <c r="A27" s="69"/>
      <c r="B27" s="70"/>
      <c r="C27" s="71"/>
      <c r="D27" s="72"/>
      <c r="E27" s="67">
        <f t="shared" si="9"/>
        <v>0</v>
      </c>
      <c r="F27" s="73"/>
      <c r="G27" s="73"/>
      <c r="H27" s="74">
        <f t="shared" si="13"/>
        <v>0</v>
      </c>
      <c r="I27" s="83"/>
      <c r="J27" s="75">
        <f>I27-SUM(L27:P27,K27)</f>
        <v>0</v>
      </c>
      <c r="K27" s="84"/>
      <c r="L27" s="63"/>
      <c r="M27" s="65"/>
      <c r="N27" s="65"/>
      <c r="O27" s="65"/>
      <c r="P27" s="66"/>
      <c r="Q27" s="159"/>
      <c r="R27" s="160"/>
      <c r="S27" s="160"/>
      <c r="T27" s="160"/>
      <c r="U27" s="161"/>
      <c r="V27" s="88" t="s">
        <v>28</v>
      </c>
      <c r="W27" s="88"/>
      <c r="X27" s="88"/>
    </row>
    <row r="28" spans="1:24" s="76" customFormat="1" ht="26.25" customHeight="1" x14ac:dyDescent="0.25">
      <c r="A28" s="69"/>
      <c r="B28" s="70"/>
      <c r="C28" s="71"/>
      <c r="D28" s="72"/>
      <c r="E28" s="67">
        <f t="shared" si="9"/>
        <v>0</v>
      </c>
      <c r="F28" s="73"/>
      <c r="G28" s="73"/>
      <c r="H28" s="74">
        <f t="shared" si="13"/>
        <v>0</v>
      </c>
      <c r="I28" s="83"/>
      <c r="J28" s="75">
        <f t="shared" si="12"/>
        <v>0</v>
      </c>
      <c r="K28" s="84"/>
      <c r="L28" s="63"/>
      <c r="M28" s="65"/>
      <c r="N28" s="65"/>
      <c r="O28" s="65"/>
      <c r="P28" s="66"/>
      <c r="Q28" s="159"/>
      <c r="R28" s="160"/>
      <c r="S28" s="160"/>
      <c r="T28" s="160"/>
      <c r="U28" s="161"/>
      <c r="V28" s="88" t="s">
        <v>28</v>
      </c>
      <c r="W28" s="88"/>
      <c r="X28" s="88"/>
    </row>
    <row r="29" spans="1:24" s="76" customFormat="1" ht="26.25" customHeight="1" x14ac:dyDescent="0.25">
      <c r="A29" s="69"/>
      <c r="B29" s="70"/>
      <c r="C29" s="71"/>
      <c r="D29" s="72"/>
      <c r="E29" s="67">
        <f t="shared" si="9"/>
        <v>0</v>
      </c>
      <c r="F29" s="73"/>
      <c r="G29" s="73"/>
      <c r="H29" s="74">
        <f t="shared" si="13"/>
        <v>0</v>
      </c>
      <c r="I29" s="83"/>
      <c r="J29" s="75">
        <f t="shared" si="12"/>
        <v>0</v>
      </c>
      <c r="K29" s="84"/>
      <c r="L29" s="63"/>
      <c r="M29" s="65"/>
      <c r="N29" s="65"/>
      <c r="O29" s="65"/>
      <c r="P29" s="66"/>
      <c r="Q29" s="159"/>
      <c r="R29" s="160"/>
      <c r="S29" s="160"/>
      <c r="T29" s="160"/>
      <c r="U29" s="161"/>
      <c r="V29" s="88" t="s">
        <v>28</v>
      </c>
      <c r="W29" s="88"/>
      <c r="X29" s="88"/>
    </row>
    <row r="30" spans="1:24" s="76" customFormat="1" ht="26.25" customHeight="1" x14ac:dyDescent="0.25">
      <c r="A30" s="69"/>
      <c r="B30" s="70"/>
      <c r="C30" s="71"/>
      <c r="D30" s="72"/>
      <c r="E30" s="67">
        <f t="shared" si="9"/>
        <v>0</v>
      </c>
      <c r="F30" s="73"/>
      <c r="G30" s="73"/>
      <c r="H30" s="74">
        <f t="shared" si="13"/>
        <v>0</v>
      </c>
      <c r="I30" s="83"/>
      <c r="J30" s="75">
        <f t="shared" si="12"/>
        <v>0</v>
      </c>
      <c r="K30" s="84"/>
      <c r="L30" s="63"/>
      <c r="M30" s="65"/>
      <c r="N30" s="65"/>
      <c r="O30" s="65"/>
      <c r="P30" s="66"/>
      <c r="Q30" s="159"/>
      <c r="R30" s="160"/>
      <c r="S30" s="160"/>
      <c r="T30" s="160"/>
      <c r="U30" s="161"/>
      <c r="V30" s="88" t="s">
        <v>28</v>
      </c>
      <c r="W30" s="88"/>
      <c r="X30" s="88"/>
    </row>
    <row r="31" spans="1:24" s="76" customFormat="1" ht="26.25" customHeight="1" x14ac:dyDescent="0.25">
      <c r="A31" s="69"/>
      <c r="B31" s="70"/>
      <c r="C31" s="71"/>
      <c r="D31" s="72"/>
      <c r="E31" s="67">
        <f t="shared" si="9"/>
        <v>0</v>
      </c>
      <c r="F31" s="73"/>
      <c r="G31" s="73"/>
      <c r="H31" s="74">
        <f t="shared" si="13"/>
        <v>0</v>
      </c>
      <c r="I31" s="83"/>
      <c r="J31" s="75">
        <f t="shared" si="12"/>
        <v>0</v>
      </c>
      <c r="K31" s="84"/>
      <c r="L31" s="63"/>
      <c r="M31" s="65"/>
      <c r="N31" s="65"/>
      <c r="O31" s="65"/>
      <c r="P31" s="66"/>
      <c r="Q31" s="159"/>
      <c r="R31" s="160"/>
      <c r="S31" s="160"/>
      <c r="T31" s="160"/>
      <c r="U31" s="161"/>
      <c r="V31" s="88" t="s">
        <v>28</v>
      </c>
      <c r="W31" s="88"/>
      <c r="X31" s="88"/>
    </row>
    <row r="32" spans="1:24" s="76" customFormat="1" ht="26.25" customHeight="1" x14ac:dyDescent="0.25">
      <c r="A32" s="69"/>
      <c r="B32" s="70"/>
      <c r="C32" s="71"/>
      <c r="D32" s="72"/>
      <c r="E32" s="67">
        <f t="shared" si="9"/>
        <v>0</v>
      </c>
      <c r="F32" s="73"/>
      <c r="G32" s="73"/>
      <c r="H32" s="74">
        <f t="shared" si="13"/>
        <v>0</v>
      </c>
      <c r="I32" s="83"/>
      <c r="J32" s="75">
        <f t="shared" si="12"/>
        <v>0</v>
      </c>
      <c r="K32" s="84"/>
      <c r="L32" s="63"/>
      <c r="M32" s="65"/>
      <c r="N32" s="65"/>
      <c r="O32" s="65"/>
      <c r="P32" s="66"/>
      <c r="Q32" s="159"/>
      <c r="R32" s="160"/>
      <c r="S32" s="160"/>
      <c r="T32" s="160"/>
      <c r="U32" s="161"/>
      <c r="V32" s="88" t="s">
        <v>28</v>
      </c>
      <c r="W32" s="88"/>
      <c r="X32" s="88"/>
    </row>
    <row r="33" spans="1:25" s="76" customFormat="1" ht="26.25" customHeight="1" x14ac:dyDescent="0.25">
      <c r="A33" s="77"/>
      <c r="B33" s="78"/>
      <c r="C33" s="79"/>
      <c r="D33" s="80"/>
      <c r="E33" s="67">
        <f t="shared" si="9"/>
        <v>0</v>
      </c>
      <c r="F33" s="95"/>
      <c r="G33" s="81"/>
      <c r="H33" s="74">
        <f t="shared" si="13"/>
        <v>0</v>
      </c>
      <c r="I33" s="85" t="s">
        <v>28</v>
      </c>
      <c r="J33" s="75" t="s">
        <v>28</v>
      </c>
      <c r="K33" s="82" t="s">
        <v>28</v>
      </c>
      <c r="L33" s="91" t="s">
        <v>28</v>
      </c>
      <c r="M33" s="92" t="s">
        <v>28</v>
      </c>
      <c r="N33" s="92" t="s">
        <v>28</v>
      </c>
      <c r="O33" s="92" t="s">
        <v>28</v>
      </c>
      <c r="P33" s="93" t="s">
        <v>28</v>
      </c>
      <c r="Q33" s="147"/>
      <c r="R33" s="148"/>
      <c r="S33" s="148"/>
      <c r="T33" s="148"/>
      <c r="U33" s="149"/>
      <c r="V33" s="88"/>
      <c r="W33" s="88" t="s">
        <v>28</v>
      </c>
      <c r="X33" s="88" t="s">
        <v>28</v>
      </c>
    </row>
    <row r="34" spans="1:25" ht="7.5" customHeight="1" thickBot="1" x14ac:dyDescent="0.3">
      <c r="A34" s="26"/>
      <c r="B34" s="27"/>
      <c r="C34" s="31"/>
      <c r="D34" s="32"/>
      <c r="E34" s="33">
        <v>0</v>
      </c>
      <c r="F34" s="29"/>
      <c r="G34" s="29"/>
      <c r="H34" s="34">
        <v>0</v>
      </c>
      <c r="I34" s="35"/>
      <c r="J34" s="37"/>
      <c r="K34" s="36"/>
      <c r="L34" s="28"/>
      <c r="M34" s="29"/>
      <c r="N34" s="29"/>
      <c r="O34" s="29"/>
      <c r="P34" s="30"/>
      <c r="Q34" s="150"/>
      <c r="R34" s="151"/>
      <c r="S34" s="151"/>
      <c r="T34" s="151"/>
      <c r="U34" s="152"/>
    </row>
    <row r="35" spans="1:25" s="38" customFormat="1" ht="30.75" customHeight="1" x14ac:dyDescent="0.25">
      <c r="B35" s="39"/>
      <c r="D35" s="90"/>
      <c r="E35" s="43">
        <f>SUM(E2:E34)</f>
        <v>0</v>
      </c>
      <c r="F35" s="44">
        <f>SUM(F2:F34)</f>
        <v>0</v>
      </c>
      <c r="G35" s="44">
        <f>SUM(G2:G34)</f>
        <v>0</v>
      </c>
      <c r="H35" s="45">
        <f>E35-F35-G35</f>
        <v>0</v>
      </c>
      <c r="I35" s="46">
        <f>SUM(I2:I34)</f>
        <v>0</v>
      </c>
      <c r="J35" s="48">
        <f t="shared" ref="J35:P35" si="14">SUM(J2:J34)</f>
        <v>0</v>
      </c>
      <c r="K35" s="47">
        <f>SUM(K2:K34)</f>
        <v>0</v>
      </c>
      <c r="L35" s="40">
        <f>SUM(L2:L34)</f>
        <v>0</v>
      </c>
      <c r="M35" s="41">
        <f t="shared" si="14"/>
        <v>0</v>
      </c>
      <c r="N35" s="41">
        <f t="shared" si="14"/>
        <v>0</v>
      </c>
      <c r="O35" s="41">
        <f t="shared" si="14"/>
        <v>0</v>
      </c>
      <c r="P35" s="41">
        <f t="shared" si="14"/>
        <v>0</v>
      </c>
      <c r="Q35" s="42">
        <f>SUM(L35:P35)</f>
        <v>0</v>
      </c>
      <c r="R35" s="153" t="s">
        <v>36</v>
      </c>
      <c r="S35" s="154"/>
      <c r="T35" s="154"/>
      <c r="U35" s="155"/>
      <c r="V35" s="89">
        <f>SUM(V2:V32)</f>
        <v>0</v>
      </c>
      <c r="W35" s="89">
        <f>SUM(W2:W34)</f>
        <v>0</v>
      </c>
      <c r="X35" s="89">
        <f>SUM(X2:X34)</f>
        <v>0</v>
      </c>
      <c r="Y35" s="94">
        <f>SUM(W35:X35)</f>
        <v>0</v>
      </c>
    </row>
    <row r="36" spans="1:25" ht="128.25" thickBot="1" x14ac:dyDescent="0.3">
      <c r="E36" s="53" t="s">
        <v>21</v>
      </c>
      <c r="F36" s="54" t="s">
        <v>22</v>
      </c>
      <c r="G36" s="54" t="s">
        <v>25</v>
      </c>
      <c r="H36" s="55" t="s">
        <v>9</v>
      </c>
      <c r="I36" s="56" t="s">
        <v>23</v>
      </c>
      <c r="J36" s="58" t="s">
        <v>12</v>
      </c>
      <c r="K36" s="57" t="s">
        <v>11</v>
      </c>
      <c r="L36" s="49" t="s">
        <v>0</v>
      </c>
      <c r="M36" s="50" t="s">
        <v>1</v>
      </c>
      <c r="N36" s="50" t="s">
        <v>2</v>
      </c>
      <c r="O36" s="50" t="s">
        <v>18</v>
      </c>
      <c r="P36" s="50" t="s">
        <v>19</v>
      </c>
      <c r="Q36" s="51" t="s">
        <v>20</v>
      </c>
      <c r="R36" s="156" t="s">
        <v>35</v>
      </c>
      <c r="S36" s="157"/>
      <c r="T36" s="157"/>
      <c r="U36" s="158"/>
    </row>
    <row r="37" spans="1:25" s="52" customFormat="1" x14ac:dyDescent="0.25">
      <c r="A37"/>
      <c r="B37" s="1"/>
      <c r="I37" s="59">
        <f>I35+G35</f>
        <v>0</v>
      </c>
      <c r="J37" s="38"/>
      <c r="K37" s="60"/>
      <c r="M37" s="52">
        <f>L35+M35</f>
        <v>0</v>
      </c>
      <c r="Q37" s="61"/>
      <c r="R37" s="61"/>
      <c r="S37" s="61"/>
      <c r="T37" s="61"/>
      <c r="U37" s="61"/>
      <c r="V37" s="87"/>
      <c r="W37" s="87"/>
      <c r="X37" s="87"/>
    </row>
    <row r="38" spans="1:25" s="52" customFormat="1" x14ac:dyDescent="0.25">
      <c r="A38"/>
      <c r="B38" s="1"/>
      <c r="E38" s="62"/>
      <c r="I38" s="59"/>
      <c r="J38" s="38"/>
      <c r="K38" s="60"/>
      <c r="Q38" s="61"/>
      <c r="R38" s="61"/>
      <c r="S38" s="61"/>
      <c r="T38" s="61"/>
      <c r="U38" s="61"/>
      <c r="V38" s="87"/>
      <c r="W38" s="87"/>
      <c r="X38" s="87"/>
    </row>
  </sheetData>
  <mergeCells count="36">
    <mergeCell ref="Q1:U1"/>
    <mergeCell ref="Q2:U2"/>
    <mergeCell ref="Q18:U18"/>
    <mergeCell ref="Q19:U19"/>
    <mergeCell ref="Q20:U20"/>
    <mergeCell ref="Q10:U10"/>
    <mergeCell ref="Q11:U11"/>
    <mergeCell ref="Q12:U12"/>
    <mergeCell ref="Q13:U13"/>
    <mergeCell ref="Q14:U14"/>
    <mergeCell ref="Q15:U15"/>
    <mergeCell ref="Q16:U16"/>
    <mergeCell ref="Q17:U17"/>
    <mergeCell ref="R35:U35"/>
    <mergeCell ref="R36:U36"/>
    <mergeCell ref="Q3:U3"/>
    <mergeCell ref="Q4:U4"/>
    <mergeCell ref="Q5:U5"/>
    <mergeCell ref="Q6:U6"/>
    <mergeCell ref="Q7:U7"/>
    <mergeCell ref="Q8:U8"/>
    <mergeCell ref="Q9:U9"/>
    <mergeCell ref="Q28:U28"/>
    <mergeCell ref="Q29:U29"/>
    <mergeCell ref="Q30:U30"/>
    <mergeCell ref="Q31:U31"/>
    <mergeCell ref="Q32:U32"/>
    <mergeCell ref="Q33:U33"/>
    <mergeCell ref="Q22:U22"/>
    <mergeCell ref="Q21:U21"/>
    <mergeCell ref="Q34:U34"/>
    <mergeCell ref="Q23:U23"/>
    <mergeCell ref="Q24:U24"/>
    <mergeCell ref="Q25:U25"/>
    <mergeCell ref="Q26:U26"/>
    <mergeCell ref="Q27:U2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10.27</vt:lpstr>
      <vt:lpstr>00.00 (2)</vt:lpstr>
      <vt:lpstr>10.15</vt:lpstr>
      <vt:lpstr>10.13</vt:lpstr>
      <vt:lpstr>10.12</vt:lpstr>
      <vt:lpstr>10.03</vt:lpstr>
      <vt:lpstr>00.00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2023-09-14T20:38:14Z</dcterms:created>
  <dcterms:modified xsi:type="dcterms:W3CDTF">2023-10-27T23:55:46Z</dcterms:modified>
</cp:coreProperties>
</file>