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4F1B8979-23C4-42CA-9B9C-AFA0E17A3488}" xr6:coauthVersionLast="47" xr6:coauthVersionMax="47" xr10:uidLastSave="{00000000-0000-0000-0000-000000000000}"/>
  <bookViews>
    <workbookView xWindow="9930" yWindow="0" windowWidth="10125" windowHeight="12885" xr2:uid="{00000000-000D-0000-FFFF-FFFF00000000}"/>
  </bookViews>
  <sheets>
    <sheet name="11.0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0" l="1"/>
  <c r="X49" i="20" l="1"/>
  <c r="W49" i="20"/>
  <c r="Y49" i="20" s="1"/>
  <c r="V49" i="20"/>
  <c r="P49" i="20"/>
  <c r="O49" i="20"/>
  <c r="N49" i="20"/>
  <c r="M49" i="20"/>
  <c r="K49" i="20"/>
  <c r="I49" i="20"/>
  <c r="G49" i="20"/>
  <c r="F49" i="20"/>
  <c r="E47" i="20"/>
  <c r="E46" i="20"/>
  <c r="X41" i="20"/>
  <c r="W41" i="20"/>
  <c r="V41" i="20"/>
  <c r="P41" i="20"/>
  <c r="O41" i="20"/>
  <c r="N41" i="20"/>
  <c r="M41" i="20"/>
  <c r="K41" i="20"/>
  <c r="I41" i="20"/>
  <c r="G41" i="20"/>
  <c r="F41" i="20"/>
  <c r="J39" i="20"/>
  <c r="E39" i="20"/>
  <c r="H39" i="20" s="1"/>
  <c r="J38" i="20"/>
  <c r="E38" i="20"/>
  <c r="H38" i="20" s="1"/>
  <c r="J37" i="20"/>
  <c r="E37" i="20"/>
  <c r="H37" i="20" s="1"/>
  <c r="J36" i="20"/>
  <c r="E36" i="20"/>
  <c r="H36" i="20" s="1"/>
  <c r="L35" i="20"/>
  <c r="J35" i="20"/>
  <c r="E35" i="20"/>
  <c r="H35" i="20" s="1"/>
  <c r="J34" i="20"/>
  <c r="E34" i="20"/>
  <c r="H34" i="20" s="1"/>
  <c r="J33" i="20"/>
  <c r="E33" i="20"/>
  <c r="H33" i="20" s="1"/>
  <c r="J32" i="20"/>
  <c r="E32" i="20"/>
  <c r="H32" i="20" s="1"/>
  <c r="J31" i="20"/>
  <c r="E31" i="20"/>
  <c r="H31" i="20" s="1"/>
  <c r="L30" i="20"/>
  <c r="L41" i="20" s="1"/>
  <c r="J30" i="20"/>
  <c r="E30" i="20"/>
  <c r="J29" i="20"/>
  <c r="E29" i="20"/>
  <c r="H29" i="20" s="1"/>
  <c r="J28" i="20"/>
  <c r="E28" i="20"/>
  <c r="J27" i="20"/>
  <c r="E27" i="20"/>
  <c r="H27" i="20" s="1"/>
  <c r="J26" i="20"/>
  <c r="E26" i="20"/>
  <c r="H26" i="20" s="1"/>
  <c r="N20" i="20"/>
  <c r="L13" i="20"/>
  <c r="L8" i="20"/>
  <c r="J8" i="20" s="1"/>
  <c r="X20" i="20"/>
  <c r="W20" i="20"/>
  <c r="V20" i="20"/>
  <c r="P20" i="20"/>
  <c r="O20" i="20"/>
  <c r="M20" i="20"/>
  <c r="K20" i="20"/>
  <c r="I20" i="20"/>
  <c r="G20" i="20"/>
  <c r="F20" i="20"/>
  <c r="J18" i="20"/>
  <c r="E18" i="20"/>
  <c r="H18" i="20" s="1"/>
  <c r="J17" i="20"/>
  <c r="E17" i="20"/>
  <c r="H17" i="20" s="1"/>
  <c r="E16" i="20"/>
  <c r="J15" i="20"/>
  <c r="E15" i="20"/>
  <c r="H15" i="20" s="1"/>
  <c r="J14" i="20"/>
  <c r="E14" i="20"/>
  <c r="H14" i="20" s="1"/>
  <c r="E13" i="20"/>
  <c r="H13" i="20" s="1"/>
  <c r="J12" i="20"/>
  <c r="E12" i="20"/>
  <c r="H12" i="20" s="1"/>
  <c r="J11" i="20"/>
  <c r="E11" i="20"/>
  <c r="H11" i="20" s="1"/>
  <c r="J10" i="20"/>
  <c r="E10" i="20"/>
  <c r="H10" i="20" s="1"/>
  <c r="J9" i="20"/>
  <c r="E9" i="20"/>
  <c r="H9" i="20" s="1"/>
  <c r="E8" i="20"/>
  <c r="J7" i="20"/>
  <c r="E7" i="20"/>
  <c r="H7" i="20" s="1"/>
  <c r="E6" i="20"/>
  <c r="J5" i="20"/>
  <c r="E5" i="20"/>
  <c r="H5" i="20" s="1"/>
  <c r="J4" i="20"/>
  <c r="E4" i="20"/>
  <c r="H4" i="20" s="1"/>
  <c r="J3" i="20"/>
  <c r="E3" i="20"/>
  <c r="H3" i="20" s="1"/>
  <c r="J41" i="20" l="1"/>
  <c r="L20" i="20"/>
  <c r="M22" i="20" s="1"/>
  <c r="Q41" i="20"/>
  <c r="E41" i="20"/>
  <c r="D41" i="20" s="1"/>
  <c r="E49" i="20"/>
  <c r="D49" i="20" s="1"/>
  <c r="Y41" i="20"/>
  <c r="J13" i="20"/>
  <c r="J49" i="20"/>
  <c r="L49" i="20"/>
  <c r="Q49" i="20" s="1"/>
  <c r="H28" i="20"/>
  <c r="Y20" i="20"/>
  <c r="I22" i="20"/>
  <c r="J20" i="20"/>
  <c r="H41" i="20" l="1"/>
  <c r="Q20" i="20"/>
  <c r="H49" i="20"/>
  <c r="H20" i="20"/>
  <c r="D20" i="20"/>
</calcChain>
</file>

<file path=xl/sharedStrings.xml><?xml version="1.0" encoding="utf-8"?>
<sst xmlns="http://schemas.openxmlformats.org/spreadsheetml/2006/main" count="225" uniqueCount="50">
  <si>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</si>
  <si>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</si>
  <si>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</si>
  <si>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</si>
  <si>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</si>
  <si>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</si>
  <si>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</si>
  <si>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</si>
  <si>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</si>
  <si>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</si>
  <si>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</si>
  <si>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</si>
  <si>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</si>
  <si>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</si>
  <si>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Bart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</si>
  <si>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</si>
  <si>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</si>
  <si>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</si>
  <si>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</si>
  <si>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</si>
  <si>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</si>
  <si>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</si>
  <si>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</si>
  <si>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-</t>
  </si>
  <si>
    <t>Sherry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</si>
  <si>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</si>
  <si>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</si>
  <si>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</si>
  <si>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</si>
  <si>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</si>
  <si>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t>Roger</t>
  </si>
  <si>
    <t>Sammye</t>
  </si>
  <si>
    <t>Todd</t>
  </si>
  <si>
    <t>Larry</t>
  </si>
  <si>
    <t>Phil</t>
  </si>
  <si>
    <t>Steve</t>
  </si>
  <si>
    <t>Tony</t>
  </si>
  <si>
    <t>Glen</t>
  </si>
  <si>
    <r>
      <t>Concourse VIP Photo Op; 20 Ordered, 43 Printed</t>
    </r>
    <r>
      <rPr>
        <sz val="8"/>
        <rFont val="Calibri"/>
        <family val="2"/>
        <scheme val="minor"/>
      </rPr>
      <t xml:space="preserve"> [29dc0049→ website]</t>
    </r>
  </si>
  <si>
    <t>Locker Room VIP Photo Op Requested for Proposal</t>
  </si>
  <si>
    <t>1  digital-only sold already</t>
  </si>
  <si>
    <t>&lt;1/2 split in 2x payments</t>
  </si>
  <si>
    <t>3 declines (single white males)</t>
  </si>
  <si>
    <t>declined for purchasing online later</t>
  </si>
  <si>
    <t>45DC3206 stolen via cellphone camera</t>
  </si>
  <si>
    <t>&lt;1/2 sales split in 2x payments</t>
  </si>
  <si>
    <t>Tour Guide did not return to kiosk; sent small portion of group down unaccompanied.</t>
  </si>
  <si>
    <t>D</t>
  </si>
  <si>
    <t>Tour Guide did not return to kiosk; Determined as Bypass @ 7pm</t>
  </si>
  <si>
    <r>
      <t>Locker Room VIP Photo Op Requested for Proposal
Locker Room Photo Op; 2 Ordered; 2 Printed</t>
    </r>
    <r>
      <rPr>
        <sz val="8"/>
        <rFont val="Calibri"/>
        <family val="2"/>
        <scheme val="minor"/>
      </rPr>
      <t xml:space="preserve"> [29DC0073 → website]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</si>
</sst>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2" borderId="12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2" borderId="12" xfId="0" applyNumberFormat="1" applyFont="1" applyFill="1" applyBorder="1" applyAlignment="1">
      <alignment horizontal="center" vertical="center"/>
    </xf>
    <xf numFmtId="164" fontId="10" fillId="12" borderId="16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2" borderId="32" xfId="0" applyFont="1" applyFill="1" applyBorder="1" applyAlignment="1">
      <alignment vertical="center" wrapText="1"/>
    </xf>
    <xf numFmtId="0" fontId="18" fillId="12" borderId="33" xfId="0" applyFont="1" applyFill="1" applyBorder="1" applyAlignment="1">
      <alignment vertical="center" wrapText="1"/>
    </xf>
    <xf numFmtId="0" fontId="18" fillId="12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9" fillId="10" borderId="32" xfId="0" applyFont="1" applyFill="1" applyBorder="1" applyAlignment="1">
      <alignment vertical="center" wrapText="1"/>
    </xf>
    <xf numFmtId="0" fontId="19" fillId="10" borderId="33" xfId="0" applyFont="1" applyFill="1" applyBorder="1" applyAlignment="1">
      <alignment vertical="center" wrapText="1"/>
    </xf>
    <xf numFmtId="0" fontId="19" fillId="10" borderId="18" xfId="0" applyFont="1" applyFill="1" applyBorder="1" applyAlignment="1">
      <alignment vertical="center" wrapText="1"/>
    </xf>
    <xf numFmtId="0" fontId="17" fillId="10" borderId="32" xfId="0" applyFont="1" applyFill="1" applyBorder="1" applyAlignment="1">
      <alignment vertical="center" wrapText="1"/>
    </xf>
    <xf numFmtId="0" fontId="17" fillId="10" borderId="33" xfId="0" applyFont="1" applyFill="1" applyBorder="1" applyAlignment="1">
      <alignment vertical="center" wrapText="1"/>
    </xf>
    <xf numFmtId="0" fontId="17" fillId="10" borderId="18" xfId="0" applyFont="1" applyFill="1" applyBorder="1" applyAlignment="1">
      <alignment vertical="center" wrapText="1"/>
    </xf>
    <xf numFmtId="0" fontId="20" fillId="10" borderId="32" xfId="0" applyFont="1" applyFill="1" applyBorder="1" applyAlignment="1">
      <alignment vertical="center" wrapText="1"/>
    </xf>
    <xf numFmtId="0" fontId="20" fillId="10" borderId="33" xfId="0" applyFont="1" applyFill="1" applyBorder="1" applyAlignment="1">
      <alignment vertical="center" wrapText="1"/>
    </xf>
    <xf numFmtId="0" fontId="20" fillId="10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4BA2-14E7-43CE-B5C4-2CD7375A154B}">
  <sheetPr>
    <tabColor rgb="FFFFFF00"/>
  </sheetPr>
  <dimension ref="A1:Z53"/>
  <sheetViews>
    <sheetView tabSelected="1" topLeftCell="C5" zoomScale="80" zoomScaleNormal="80" workbookViewId="0">
      <selection activeCell="R20" sqref="R20:U2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21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11" t="s">
        <v>13</v>
      </c>
      <c r="R1" s="112"/>
      <c r="S1" s="112"/>
      <c r="T1" s="112"/>
      <c r="U1" s="113"/>
      <c r="V1" s="81" t="s">
        <v>27</v>
      </c>
      <c r="W1" s="81" t="s">
        <v>25</v>
      </c>
      <c r="X1" s="81" t="s">
        <v>26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14"/>
      <c r="R2" s="115"/>
      <c r="S2" s="115"/>
      <c r="T2" s="115"/>
      <c r="U2" s="116"/>
    </row>
    <row r="3" spans="1:24" s="73" customFormat="1" ht="26.25" customHeight="1" x14ac:dyDescent="0.25">
      <c r="A3" s="68">
        <v>0.41666666666666669</v>
      </c>
      <c r="B3" s="69" t="s">
        <v>33</v>
      </c>
      <c r="C3" s="91">
        <v>3239</v>
      </c>
      <c r="D3" s="92">
        <v>3246</v>
      </c>
      <c r="E3" s="67">
        <f t="shared" ref="E3:E5" si="0">IF(ISBLANK(C3),0,(D3-C3+1))</f>
        <v>8</v>
      </c>
      <c r="F3" s="70">
        <v>1</v>
      </c>
      <c r="G3" s="70">
        <v>3</v>
      </c>
      <c r="H3" s="71">
        <f>E3-G3-F3</f>
        <v>4</v>
      </c>
      <c r="I3" s="78">
        <v>4</v>
      </c>
      <c r="J3" s="72">
        <f>I3-SUM(L3:P3,K3)</f>
        <v>0</v>
      </c>
      <c r="K3" s="95">
        <v>2</v>
      </c>
      <c r="L3" s="64">
        <v>2</v>
      </c>
      <c r="M3" s="65">
        <v>0</v>
      </c>
      <c r="N3" s="65">
        <v>0</v>
      </c>
      <c r="O3" s="65">
        <v>0</v>
      </c>
      <c r="P3" s="66">
        <v>0</v>
      </c>
      <c r="Q3" s="120" t="s">
        <v>46</v>
      </c>
      <c r="R3" s="121"/>
      <c r="S3" s="121"/>
      <c r="T3" s="121"/>
      <c r="U3" s="122"/>
      <c r="V3" s="83" t="s">
        <v>23</v>
      </c>
      <c r="W3" s="83">
        <v>0</v>
      </c>
      <c r="X3" s="83">
        <v>2</v>
      </c>
    </row>
    <row r="4" spans="1:24" s="73" customFormat="1" ht="26.25" customHeight="1" x14ac:dyDescent="0.25">
      <c r="A4" s="68">
        <v>0.4375</v>
      </c>
      <c r="B4" s="69" t="s">
        <v>34</v>
      </c>
      <c r="C4" s="91">
        <v>3247</v>
      </c>
      <c r="D4" s="92">
        <v>3253</v>
      </c>
      <c r="E4" s="67">
        <f t="shared" si="0"/>
        <v>7</v>
      </c>
      <c r="F4" s="70">
        <v>2</v>
      </c>
      <c r="G4" s="70">
        <v>0</v>
      </c>
      <c r="H4" s="71">
        <f t="shared" ref="H4:H9" si="1">E4-G4-F4</f>
        <v>5</v>
      </c>
      <c r="I4" s="78">
        <v>5</v>
      </c>
      <c r="J4" s="72">
        <f t="shared" ref="J4:J10" si="2">I4-SUM(L4:P4,K4)</f>
        <v>0</v>
      </c>
      <c r="K4" s="79">
        <v>1</v>
      </c>
      <c r="L4" s="63">
        <v>0</v>
      </c>
      <c r="M4" s="65">
        <v>2</v>
      </c>
      <c r="N4" s="65">
        <v>2</v>
      </c>
      <c r="O4" s="65">
        <v>0</v>
      </c>
      <c r="P4" s="66">
        <v>0</v>
      </c>
      <c r="Q4" s="117"/>
      <c r="R4" s="118"/>
      <c r="S4" s="118"/>
      <c r="T4" s="118"/>
      <c r="U4" s="119"/>
      <c r="V4" s="83" t="s">
        <v>23</v>
      </c>
      <c r="W4" s="83">
        <v>1</v>
      </c>
      <c r="X4" s="83">
        <v>0</v>
      </c>
    </row>
    <row r="5" spans="1:24" s="73" customFormat="1" ht="26.25" customHeight="1" x14ac:dyDescent="0.25">
      <c r="A5" s="68">
        <v>0.45833333333333331</v>
      </c>
      <c r="B5" s="69" t="s">
        <v>35</v>
      </c>
      <c r="C5" s="91">
        <v>3254</v>
      </c>
      <c r="D5" s="92">
        <v>3260</v>
      </c>
      <c r="E5" s="67">
        <f t="shared" si="0"/>
        <v>7</v>
      </c>
      <c r="F5" s="70">
        <v>0</v>
      </c>
      <c r="G5" s="70">
        <v>0</v>
      </c>
      <c r="H5" s="71">
        <f t="shared" si="1"/>
        <v>7</v>
      </c>
      <c r="I5" s="78">
        <v>7</v>
      </c>
      <c r="J5" s="72">
        <f t="shared" si="2"/>
        <v>0</v>
      </c>
      <c r="K5" s="79">
        <v>3</v>
      </c>
      <c r="L5" s="63">
        <v>0</v>
      </c>
      <c r="M5" s="65">
        <v>1</v>
      </c>
      <c r="N5" s="65">
        <v>3</v>
      </c>
      <c r="O5" s="65">
        <v>0</v>
      </c>
      <c r="P5" s="66">
        <v>0</v>
      </c>
      <c r="Q5" s="117"/>
      <c r="R5" s="118"/>
      <c r="S5" s="118"/>
      <c r="T5" s="118"/>
      <c r="U5" s="119"/>
      <c r="V5" s="83" t="s">
        <v>23</v>
      </c>
      <c r="W5" s="83">
        <v>2</v>
      </c>
      <c r="X5" s="83">
        <v>1</v>
      </c>
    </row>
    <row r="6" spans="1:24" s="73" customFormat="1" ht="26.25" customHeight="1" x14ac:dyDescent="0.25">
      <c r="A6" s="74">
        <v>0.45833333333333331</v>
      </c>
      <c r="B6" s="75" t="s">
        <v>36</v>
      </c>
      <c r="C6" s="93">
        <v>46</v>
      </c>
      <c r="D6" s="94">
        <v>53</v>
      </c>
      <c r="E6" s="67">
        <f>IF(ISBLANK(C6),0,(D6-C6+1))</f>
        <v>8</v>
      </c>
      <c r="F6" s="90">
        <v>8</v>
      </c>
      <c r="G6" s="76" t="s">
        <v>23</v>
      </c>
      <c r="H6" s="71" t="s">
        <v>23</v>
      </c>
      <c r="I6" s="80" t="s">
        <v>23</v>
      </c>
      <c r="J6" s="72" t="s">
        <v>23</v>
      </c>
      <c r="K6" s="77" t="s">
        <v>23</v>
      </c>
      <c r="L6" s="86" t="s">
        <v>23</v>
      </c>
      <c r="M6" s="87" t="s">
        <v>23</v>
      </c>
      <c r="N6" s="87" t="s">
        <v>23</v>
      </c>
      <c r="O6" s="87" t="s">
        <v>23</v>
      </c>
      <c r="P6" s="88" t="s">
        <v>23</v>
      </c>
      <c r="Q6" s="108" t="s">
        <v>38</v>
      </c>
      <c r="R6" s="109"/>
      <c r="S6" s="109"/>
      <c r="T6" s="109"/>
      <c r="U6" s="110"/>
      <c r="V6" s="83">
        <v>43</v>
      </c>
      <c r="W6" s="83" t="s">
        <v>23</v>
      </c>
      <c r="X6" s="83" t="s">
        <v>23</v>
      </c>
    </row>
    <row r="7" spans="1:24" s="73" customFormat="1" ht="26.25" customHeight="1" x14ac:dyDescent="0.25">
      <c r="A7" s="68">
        <v>0.47916666666666669</v>
      </c>
      <c r="B7" s="69" t="s">
        <v>31</v>
      </c>
      <c r="C7" s="91">
        <v>3261</v>
      </c>
      <c r="D7" s="92">
        <v>3267</v>
      </c>
      <c r="E7" s="67">
        <f t="shared" ref="E7:E18" si="3">IF(ISBLANK(C7),0,(D7-C7+1))</f>
        <v>7</v>
      </c>
      <c r="F7" s="70">
        <v>0</v>
      </c>
      <c r="G7" s="70">
        <v>2</v>
      </c>
      <c r="H7" s="71">
        <f t="shared" si="1"/>
        <v>5</v>
      </c>
      <c r="I7" s="78">
        <v>5</v>
      </c>
      <c r="J7" s="72">
        <f t="shared" si="2"/>
        <v>0</v>
      </c>
      <c r="K7" s="79">
        <v>3</v>
      </c>
      <c r="L7" s="63">
        <v>0</v>
      </c>
      <c r="M7" s="65">
        <v>1</v>
      </c>
      <c r="N7" s="65">
        <v>0</v>
      </c>
      <c r="O7" s="65">
        <v>1</v>
      </c>
      <c r="P7" s="66">
        <v>0</v>
      </c>
      <c r="Q7" s="123"/>
      <c r="R7" s="124"/>
      <c r="S7" s="124"/>
      <c r="T7" s="124"/>
      <c r="U7" s="125"/>
      <c r="V7" s="83" t="s">
        <v>23</v>
      </c>
      <c r="W7" s="83">
        <v>1</v>
      </c>
      <c r="X7" s="96">
        <v>2</v>
      </c>
    </row>
    <row r="8" spans="1:24" s="73" customFormat="1" ht="26.25" customHeight="1" x14ac:dyDescent="0.25">
      <c r="A8" s="68">
        <v>0.5</v>
      </c>
      <c r="B8" s="69" t="s">
        <v>33</v>
      </c>
      <c r="C8" s="91">
        <v>3268</v>
      </c>
      <c r="D8" s="92">
        <v>3277</v>
      </c>
      <c r="E8" s="67">
        <f t="shared" si="3"/>
        <v>10</v>
      </c>
      <c r="F8" s="70">
        <v>2</v>
      </c>
      <c r="G8" s="70">
        <v>0</v>
      </c>
      <c r="H8" s="71">
        <v>8</v>
      </c>
      <c r="I8" s="78">
        <v>8</v>
      </c>
      <c r="J8" s="72">
        <f t="shared" si="2"/>
        <v>0</v>
      </c>
      <c r="K8" s="95">
        <v>3</v>
      </c>
      <c r="L8" s="64">
        <f>3+2</f>
        <v>5</v>
      </c>
      <c r="M8" s="65">
        <v>0</v>
      </c>
      <c r="N8" s="65">
        <v>0</v>
      </c>
      <c r="O8" s="65">
        <v>0</v>
      </c>
      <c r="P8" s="66">
        <v>0</v>
      </c>
      <c r="Q8" s="120" t="s">
        <v>46</v>
      </c>
      <c r="R8" s="121"/>
      <c r="S8" s="121"/>
      <c r="T8" s="121"/>
      <c r="U8" s="122"/>
      <c r="V8" s="83" t="s">
        <v>23</v>
      </c>
      <c r="W8" s="83"/>
      <c r="X8" s="83"/>
    </row>
    <row r="9" spans="1:24" s="73" customFormat="1" ht="26.25" customHeight="1" x14ac:dyDescent="0.25">
      <c r="A9" s="68">
        <v>0.52083333333333337</v>
      </c>
      <c r="B9" s="69" t="s">
        <v>34</v>
      </c>
      <c r="C9" s="91">
        <v>3278</v>
      </c>
      <c r="D9" s="92">
        <v>3280</v>
      </c>
      <c r="E9" s="67">
        <f t="shared" si="3"/>
        <v>3</v>
      </c>
      <c r="F9" s="70">
        <v>0</v>
      </c>
      <c r="G9" s="70">
        <v>0</v>
      </c>
      <c r="H9" s="71">
        <f t="shared" si="1"/>
        <v>3</v>
      </c>
      <c r="I9" s="78">
        <v>3</v>
      </c>
      <c r="J9" s="72">
        <f t="shared" si="2"/>
        <v>0</v>
      </c>
      <c r="K9" s="79">
        <v>2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117"/>
      <c r="R9" s="118"/>
      <c r="S9" s="118"/>
      <c r="T9" s="118"/>
      <c r="U9" s="119"/>
      <c r="V9" s="83" t="s">
        <v>23</v>
      </c>
      <c r="W9" s="83"/>
      <c r="X9" s="83"/>
    </row>
    <row r="10" spans="1:24" s="73" customFormat="1" ht="26.25" customHeight="1" x14ac:dyDescent="0.25">
      <c r="A10" s="68">
        <v>4.1666666666666664E-2</v>
      </c>
      <c r="B10" s="69" t="s">
        <v>14</v>
      </c>
      <c r="C10" s="91">
        <v>3281</v>
      </c>
      <c r="D10" s="92">
        <v>3288</v>
      </c>
      <c r="E10" s="67">
        <f t="shared" si="3"/>
        <v>8</v>
      </c>
      <c r="F10" s="70">
        <v>3</v>
      </c>
      <c r="G10" s="70">
        <v>3</v>
      </c>
      <c r="H10" s="71">
        <f>E10-G10-F10</f>
        <v>2</v>
      </c>
      <c r="I10" s="78">
        <v>2</v>
      </c>
      <c r="J10" s="72">
        <f t="shared" si="2"/>
        <v>0</v>
      </c>
      <c r="K10" s="79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26" t="s">
        <v>45</v>
      </c>
      <c r="R10" s="127"/>
      <c r="S10" s="127"/>
      <c r="T10" s="127"/>
      <c r="U10" s="128"/>
      <c r="V10" s="83" t="s">
        <v>23</v>
      </c>
      <c r="W10" s="96">
        <v>2</v>
      </c>
      <c r="X10" s="83">
        <v>0</v>
      </c>
    </row>
    <row r="11" spans="1:24" s="73" customFormat="1" ht="26.25" customHeight="1" x14ac:dyDescent="0.25">
      <c r="A11" s="68">
        <v>6.25E-2</v>
      </c>
      <c r="B11" s="69" t="s">
        <v>24</v>
      </c>
      <c r="C11" s="91">
        <v>3289</v>
      </c>
      <c r="D11" s="92">
        <v>3294</v>
      </c>
      <c r="E11" s="67">
        <f t="shared" si="3"/>
        <v>6</v>
      </c>
      <c r="F11" s="70">
        <v>0</v>
      </c>
      <c r="G11" s="70">
        <v>0</v>
      </c>
      <c r="H11" s="71">
        <f t="shared" ref="H11:H17" si="4">E11-G11-F11</f>
        <v>6</v>
      </c>
      <c r="I11" s="78">
        <v>6</v>
      </c>
      <c r="J11" s="72">
        <f>I11-SUM(L11:P11,K11)</f>
        <v>0</v>
      </c>
      <c r="K11" s="79">
        <v>2</v>
      </c>
      <c r="L11" s="63">
        <v>0</v>
      </c>
      <c r="M11" s="65">
        <v>1</v>
      </c>
      <c r="N11" s="65">
        <v>3</v>
      </c>
      <c r="O11" s="65">
        <v>0</v>
      </c>
      <c r="P11" s="66">
        <v>0</v>
      </c>
      <c r="Q11" s="129" t="s">
        <v>42</v>
      </c>
      <c r="R11" s="130"/>
      <c r="S11" s="130"/>
      <c r="T11" s="130"/>
      <c r="U11" s="131"/>
      <c r="V11" s="83" t="s">
        <v>23</v>
      </c>
      <c r="W11" s="83"/>
      <c r="X11" s="83"/>
    </row>
    <row r="12" spans="1:24" s="73" customFormat="1" ht="26.25" customHeight="1" x14ac:dyDescent="0.25">
      <c r="A12" s="68">
        <v>8.3333333333333329E-2</v>
      </c>
      <c r="B12" s="69" t="s">
        <v>32</v>
      </c>
      <c r="C12" s="91">
        <v>3295</v>
      </c>
      <c r="D12" s="92">
        <v>3307</v>
      </c>
      <c r="E12" s="67">
        <f t="shared" si="3"/>
        <v>13</v>
      </c>
      <c r="F12" s="70">
        <v>1</v>
      </c>
      <c r="G12" s="70">
        <v>5</v>
      </c>
      <c r="H12" s="71">
        <f t="shared" si="4"/>
        <v>7</v>
      </c>
      <c r="I12" s="78">
        <v>7</v>
      </c>
      <c r="J12" s="72">
        <f>I12-SUM(L12:P12,K12)</f>
        <v>0</v>
      </c>
      <c r="K12" s="79">
        <v>4</v>
      </c>
      <c r="L12" s="63">
        <v>0</v>
      </c>
      <c r="M12" s="65">
        <v>1</v>
      </c>
      <c r="N12" s="65">
        <v>1</v>
      </c>
      <c r="O12" s="65">
        <v>0</v>
      </c>
      <c r="P12" s="97">
        <v>1</v>
      </c>
      <c r="Q12" s="120" t="s">
        <v>44</v>
      </c>
      <c r="R12" s="121"/>
      <c r="S12" s="121"/>
      <c r="T12" s="121"/>
      <c r="U12" s="122"/>
      <c r="V12" s="83" t="s">
        <v>23</v>
      </c>
      <c r="W12" s="83"/>
      <c r="X12" s="83"/>
    </row>
    <row r="13" spans="1:24" s="73" customFormat="1" ht="26.25" customHeight="1" x14ac:dyDescent="0.25">
      <c r="A13" s="68">
        <v>0.10416666666666667</v>
      </c>
      <c r="B13" s="69" t="s">
        <v>33</v>
      </c>
      <c r="C13" s="91">
        <v>3308</v>
      </c>
      <c r="D13" s="92">
        <v>3317</v>
      </c>
      <c r="E13" s="67">
        <f t="shared" si="3"/>
        <v>10</v>
      </c>
      <c r="F13" s="70">
        <v>3</v>
      </c>
      <c r="G13" s="70">
        <v>0</v>
      </c>
      <c r="H13" s="71">
        <f t="shared" si="4"/>
        <v>7</v>
      </c>
      <c r="I13" s="78">
        <v>7</v>
      </c>
      <c r="J13" s="72">
        <f t="shared" ref="J13:J17" si="5">I13-SUM(L13:P13,K13)</f>
        <v>0</v>
      </c>
      <c r="K13" s="95">
        <v>2</v>
      </c>
      <c r="L13" s="64">
        <f>3+1</f>
        <v>4</v>
      </c>
      <c r="M13" s="65">
        <v>0</v>
      </c>
      <c r="N13" s="65">
        <v>1</v>
      </c>
      <c r="O13" s="65">
        <v>0</v>
      </c>
      <c r="P13" s="66">
        <v>0</v>
      </c>
      <c r="Q13" s="120" t="s">
        <v>46</v>
      </c>
      <c r="R13" s="121"/>
      <c r="S13" s="121"/>
      <c r="T13" s="121"/>
      <c r="U13" s="122"/>
      <c r="V13" s="83" t="s">
        <v>23</v>
      </c>
      <c r="W13" s="83"/>
      <c r="X13" s="83"/>
    </row>
    <row r="14" spans="1:24" s="73" customFormat="1" ht="26.25" customHeight="1" x14ac:dyDescent="0.25">
      <c r="A14" s="68">
        <v>0.125</v>
      </c>
      <c r="B14" s="69" t="s">
        <v>14</v>
      </c>
      <c r="C14" s="91">
        <v>3318</v>
      </c>
      <c r="D14" s="92">
        <v>3321</v>
      </c>
      <c r="E14" s="67">
        <f t="shared" si="3"/>
        <v>4</v>
      </c>
      <c r="F14" s="70">
        <v>0</v>
      </c>
      <c r="G14" s="70">
        <v>1</v>
      </c>
      <c r="H14" s="71">
        <f t="shared" si="4"/>
        <v>3</v>
      </c>
      <c r="I14" s="78">
        <v>3</v>
      </c>
      <c r="J14" s="72">
        <f t="shared" si="5"/>
        <v>0</v>
      </c>
      <c r="K14" s="79">
        <v>2</v>
      </c>
      <c r="L14" s="63">
        <v>0</v>
      </c>
      <c r="M14" s="65">
        <v>1</v>
      </c>
      <c r="N14" s="65">
        <v>0</v>
      </c>
      <c r="O14" s="65">
        <v>0</v>
      </c>
      <c r="P14" s="66">
        <v>0</v>
      </c>
      <c r="Q14" s="117" t="s">
        <v>43</v>
      </c>
      <c r="R14" s="118"/>
      <c r="S14" s="118"/>
      <c r="T14" s="118"/>
      <c r="U14" s="119"/>
      <c r="V14" s="83" t="s">
        <v>23</v>
      </c>
      <c r="W14" s="83"/>
      <c r="X14" s="83"/>
    </row>
    <row r="15" spans="1:24" s="73" customFormat="1" ht="26.25" customHeight="1" x14ac:dyDescent="0.25">
      <c r="A15" s="68">
        <v>0.14583333333333334</v>
      </c>
      <c r="B15" s="69" t="s">
        <v>30</v>
      </c>
      <c r="C15" s="91">
        <v>3322</v>
      </c>
      <c r="D15" s="92">
        <v>3329</v>
      </c>
      <c r="E15" s="67">
        <f t="shared" si="3"/>
        <v>8</v>
      </c>
      <c r="F15" s="70">
        <v>2</v>
      </c>
      <c r="G15" s="70">
        <v>1</v>
      </c>
      <c r="H15" s="71">
        <f t="shared" si="4"/>
        <v>5</v>
      </c>
      <c r="I15" s="78">
        <v>5</v>
      </c>
      <c r="J15" s="72">
        <f t="shared" si="5"/>
        <v>0</v>
      </c>
      <c r="K15" s="79">
        <v>3</v>
      </c>
      <c r="L15" s="63">
        <v>0</v>
      </c>
      <c r="M15" s="65">
        <v>0</v>
      </c>
      <c r="N15" s="65">
        <v>2</v>
      </c>
      <c r="O15" s="65">
        <v>0</v>
      </c>
      <c r="P15" s="66">
        <v>0</v>
      </c>
      <c r="Q15" s="117"/>
      <c r="R15" s="118"/>
      <c r="S15" s="118"/>
      <c r="T15" s="118"/>
      <c r="U15" s="119"/>
      <c r="V15" s="83" t="s">
        <v>23</v>
      </c>
      <c r="W15" s="83"/>
      <c r="X15" s="83"/>
    </row>
    <row r="16" spans="1:24" s="73" customFormat="1" ht="26.25" customHeight="1" x14ac:dyDescent="0.25">
      <c r="A16" s="74">
        <v>0.14583333333333334</v>
      </c>
      <c r="B16" s="75" t="s">
        <v>24</v>
      </c>
      <c r="C16" s="93">
        <v>54</v>
      </c>
      <c r="D16" s="94">
        <v>73</v>
      </c>
      <c r="E16" s="67">
        <f t="shared" si="3"/>
        <v>20</v>
      </c>
      <c r="F16" s="90">
        <v>20</v>
      </c>
      <c r="G16" s="76" t="s">
        <v>23</v>
      </c>
      <c r="H16" s="71" t="s">
        <v>23</v>
      </c>
      <c r="I16" s="80" t="s">
        <v>23</v>
      </c>
      <c r="J16" s="72" t="s">
        <v>23</v>
      </c>
      <c r="K16" s="77" t="s">
        <v>23</v>
      </c>
      <c r="L16" s="86" t="s">
        <v>23</v>
      </c>
      <c r="M16" s="87" t="s">
        <v>23</v>
      </c>
      <c r="N16" s="87" t="s">
        <v>23</v>
      </c>
      <c r="O16" s="87" t="s">
        <v>23</v>
      </c>
      <c r="P16" s="88" t="s">
        <v>23</v>
      </c>
      <c r="Q16" s="108" t="s">
        <v>49</v>
      </c>
      <c r="R16" s="109"/>
      <c r="S16" s="109"/>
      <c r="T16" s="109"/>
      <c r="U16" s="110"/>
      <c r="V16" s="83">
        <v>2</v>
      </c>
      <c r="W16" s="83" t="s">
        <v>23</v>
      </c>
      <c r="X16" s="83" t="s">
        <v>23</v>
      </c>
    </row>
    <row r="17" spans="1:26" s="73" customFormat="1" ht="26.25" customHeight="1" x14ac:dyDescent="0.25">
      <c r="A17" s="68">
        <v>0.16666666666666666</v>
      </c>
      <c r="B17" s="69" t="s">
        <v>32</v>
      </c>
      <c r="C17" s="91">
        <v>3330</v>
      </c>
      <c r="D17" s="92">
        <v>3332</v>
      </c>
      <c r="E17" s="67">
        <f t="shared" si="3"/>
        <v>3</v>
      </c>
      <c r="F17" s="70">
        <v>0</v>
      </c>
      <c r="G17" s="70">
        <v>0</v>
      </c>
      <c r="H17" s="71">
        <f t="shared" si="4"/>
        <v>3</v>
      </c>
      <c r="I17" s="78">
        <v>3</v>
      </c>
      <c r="J17" s="72">
        <f t="shared" si="5"/>
        <v>0</v>
      </c>
      <c r="K17" s="79">
        <v>2</v>
      </c>
      <c r="L17" s="63">
        <v>0</v>
      </c>
      <c r="M17" s="65">
        <v>1</v>
      </c>
      <c r="N17" s="65">
        <v>0</v>
      </c>
      <c r="O17" s="65">
        <v>0</v>
      </c>
      <c r="P17" s="66">
        <v>0</v>
      </c>
      <c r="Q17" s="117"/>
      <c r="R17" s="118"/>
      <c r="S17" s="118"/>
      <c r="T17" s="118"/>
      <c r="U17" s="119"/>
      <c r="V17" s="83" t="s">
        <v>23</v>
      </c>
      <c r="W17" s="83"/>
      <c r="X17" s="83"/>
    </row>
    <row r="18" spans="1:26" s="73" customFormat="1" ht="26.25" customHeight="1" x14ac:dyDescent="0.25">
      <c r="A18" s="68">
        <v>0.1875</v>
      </c>
      <c r="B18" s="69" t="s">
        <v>37</v>
      </c>
      <c r="C18" s="91">
        <v>3333</v>
      </c>
      <c r="D18" s="92">
        <v>3338</v>
      </c>
      <c r="E18" s="67">
        <f t="shared" si="3"/>
        <v>6</v>
      </c>
      <c r="F18" s="70">
        <v>0</v>
      </c>
      <c r="G18" s="70">
        <v>0</v>
      </c>
      <c r="H18" s="71">
        <f>E18-G18-F18</f>
        <v>6</v>
      </c>
      <c r="I18" s="78">
        <v>6</v>
      </c>
      <c r="J18" s="72">
        <f>I18-SUM(L18:P18,K18)</f>
        <v>0</v>
      </c>
      <c r="K18" s="95">
        <v>0</v>
      </c>
      <c r="L18" s="64">
        <v>6</v>
      </c>
      <c r="M18" s="65">
        <v>0</v>
      </c>
      <c r="N18" s="65">
        <v>0</v>
      </c>
      <c r="O18" s="65">
        <v>0</v>
      </c>
      <c r="P18" s="66">
        <v>0</v>
      </c>
      <c r="Q18" s="120" t="s">
        <v>48</v>
      </c>
      <c r="R18" s="121"/>
      <c r="S18" s="121"/>
      <c r="T18" s="121"/>
      <c r="U18" s="122"/>
      <c r="V18" s="83" t="s">
        <v>23</v>
      </c>
      <c r="W18" s="83"/>
      <c r="X18" s="83"/>
    </row>
    <row r="19" spans="1:26" ht="7.5" customHeight="1" thickBot="1" x14ac:dyDescent="0.3">
      <c r="A19" s="26"/>
      <c r="B19" s="27"/>
      <c r="C19" s="31"/>
      <c r="D19" s="32"/>
      <c r="E19" s="33">
        <v>0</v>
      </c>
      <c r="F19" s="29"/>
      <c r="G19" s="29"/>
      <c r="H19" s="34">
        <v>0</v>
      </c>
      <c r="I19" s="35"/>
      <c r="J19" s="37"/>
      <c r="K19" s="36"/>
      <c r="L19" s="28"/>
      <c r="M19" s="29"/>
      <c r="N19" s="29"/>
      <c r="O19" s="29"/>
      <c r="P19" s="30"/>
      <c r="Q19" s="99" t="s">
        <v>47</v>
      </c>
      <c r="R19" s="100"/>
      <c r="S19" s="100"/>
      <c r="T19" s="100"/>
      <c r="U19" s="101"/>
    </row>
    <row r="20" spans="1:26" s="38" customFormat="1" ht="30.75" customHeight="1" x14ac:dyDescent="0.25">
      <c r="B20" s="39"/>
      <c r="D20" s="85">
        <f>E20-8</f>
        <v>120</v>
      </c>
      <c r="E20" s="43">
        <f>SUM(E2:E19)</f>
        <v>128</v>
      </c>
      <c r="F20" s="44">
        <f>SUM(F2:F19)</f>
        <v>42</v>
      </c>
      <c r="G20" s="44">
        <f>SUM(G2:G19)</f>
        <v>15</v>
      </c>
      <c r="H20" s="45">
        <f>E20-F20-G20</f>
        <v>71</v>
      </c>
      <c r="I20" s="46">
        <f t="shared" ref="I20:P20" si="6">SUM(I2:I19)</f>
        <v>71</v>
      </c>
      <c r="J20" s="48">
        <f t="shared" si="6"/>
        <v>0</v>
      </c>
      <c r="K20" s="47">
        <f t="shared" si="6"/>
        <v>31</v>
      </c>
      <c r="L20" s="40">
        <f t="shared" si="6"/>
        <v>17</v>
      </c>
      <c r="M20" s="41">
        <f t="shared" si="6"/>
        <v>8</v>
      </c>
      <c r="N20" s="41">
        <f t="shared" si="6"/>
        <v>13</v>
      </c>
      <c r="O20" s="41">
        <f t="shared" si="6"/>
        <v>1</v>
      </c>
      <c r="P20" s="41">
        <f t="shared" si="6"/>
        <v>1</v>
      </c>
      <c r="Q20" s="42">
        <f>SUM(L20:P20)</f>
        <v>40</v>
      </c>
      <c r="R20" s="102" t="s">
        <v>29</v>
      </c>
      <c r="S20" s="103"/>
      <c r="T20" s="103"/>
      <c r="U20" s="104"/>
      <c r="V20" s="84">
        <f>SUM(V2:V18)</f>
        <v>45</v>
      </c>
      <c r="W20" s="84">
        <f>SUM(W2:W19)</f>
        <v>6</v>
      </c>
      <c r="X20" s="84">
        <f>SUM(X2:X19)</f>
        <v>5</v>
      </c>
      <c r="Y20" s="89">
        <f>SUM(W20:X20)</f>
        <v>11</v>
      </c>
      <c r="Z20" s="98">
        <v>31</v>
      </c>
    </row>
    <row r="21" spans="1:26" ht="127.5" thickBot="1" x14ac:dyDescent="0.3">
      <c r="E21" s="53" t="s">
        <v>18</v>
      </c>
      <c r="F21" s="54" t="s">
        <v>19</v>
      </c>
      <c r="G21" s="54" t="s">
        <v>22</v>
      </c>
      <c r="H21" s="55" t="s">
        <v>9</v>
      </c>
      <c r="I21" s="56" t="s">
        <v>20</v>
      </c>
      <c r="J21" s="58" t="s">
        <v>12</v>
      </c>
      <c r="K21" s="57" t="s">
        <v>11</v>
      </c>
      <c r="L21" s="49" t="s">
        <v>0</v>
      </c>
      <c r="M21" s="50" t="s">
        <v>1</v>
      </c>
      <c r="N21" s="50" t="s">
        <v>2</v>
      </c>
      <c r="O21" s="50" t="s">
        <v>15</v>
      </c>
      <c r="P21" s="50" t="s">
        <v>16</v>
      </c>
      <c r="Q21" s="51" t="s">
        <v>17</v>
      </c>
      <c r="R21" s="105" t="s">
        <v>28</v>
      </c>
      <c r="S21" s="106"/>
      <c r="T21" s="106"/>
      <c r="U21" s="107"/>
    </row>
    <row r="22" spans="1:26" s="52" customFormat="1" x14ac:dyDescent="0.25">
      <c r="A22"/>
      <c r="B22" s="1"/>
      <c r="I22" s="59">
        <f>I20+G20</f>
        <v>86</v>
      </c>
      <c r="J22" s="38"/>
      <c r="K22" s="60"/>
      <c r="M22" s="52">
        <f>L20+M20</f>
        <v>25</v>
      </c>
      <c r="Q22" s="61"/>
      <c r="R22" s="61"/>
      <c r="S22" s="61"/>
      <c r="T22" s="61"/>
      <c r="U22" s="61"/>
      <c r="V22" s="82"/>
      <c r="W22" s="82"/>
      <c r="X22" s="82"/>
    </row>
    <row r="23" spans="1:26" s="52" customFormat="1" ht="15.75" hidden="1" thickBot="1" x14ac:dyDescent="0.3">
      <c r="A23"/>
      <c r="B23" s="1"/>
      <c r="E23" s="62"/>
      <c r="I23" s="59"/>
      <c r="J23" s="38"/>
      <c r="K23" s="60"/>
      <c r="Q23" s="61"/>
      <c r="R23" s="61"/>
      <c r="S23" s="61"/>
      <c r="T23" s="61"/>
      <c r="U23" s="61"/>
      <c r="V23" s="82"/>
      <c r="W23" s="82"/>
      <c r="X23" s="82"/>
    </row>
    <row r="24" spans="1:26" s="13" customFormat="1" ht="66.75" hidden="1" x14ac:dyDescent="0.25">
      <c r="A24"/>
      <c r="B24" s="1"/>
      <c r="C24" s="5" t="s">
        <v>5</v>
      </c>
      <c r="D24" s="6" t="s">
        <v>6</v>
      </c>
      <c r="E24" s="7" t="s">
        <v>7</v>
      </c>
      <c r="F24" s="8" t="s">
        <v>8</v>
      </c>
      <c r="G24" s="8" t="s">
        <v>21</v>
      </c>
      <c r="H24" s="9" t="s">
        <v>9</v>
      </c>
      <c r="I24" s="10" t="s">
        <v>10</v>
      </c>
      <c r="J24" s="12" t="s">
        <v>12</v>
      </c>
      <c r="K24" s="11" t="s">
        <v>11</v>
      </c>
      <c r="L24" s="2" t="s">
        <v>0</v>
      </c>
      <c r="M24" s="3" t="s">
        <v>1</v>
      </c>
      <c r="N24" s="3" t="s">
        <v>2</v>
      </c>
      <c r="O24" s="3" t="s">
        <v>3</v>
      </c>
      <c r="P24" s="4" t="s">
        <v>4</v>
      </c>
      <c r="Q24" s="111" t="s">
        <v>13</v>
      </c>
      <c r="R24" s="112"/>
      <c r="S24" s="112"/>
      <c r="T24" s="112"/>
      <c r="U24" s="113"/>
      <c r="V24" s="81" t="s">
        <v>27</v>
      </c>
      <c r="W24" s="81" t="s">
        <v>25</v>
      </c>
      <c r="X24" s="81" t="s">
        <v>26</v>
      </c>
    </row>
    <row r="25" spans="1:26" ht="7.5" hidden="1" customHeight="1" x14ac:dyDescent="0.25">
      <c r="A25" s="14"/>
      <c r="B25" s="15"/>
      <c r="C25" s="19"/>
      <c r="D25" s="20"/>
      <c r="E25" s="21">
        <v>0</v>
      </c>
      <c r="F25" s="17"/>
      <c r="G25" s="17"/>
      <c r="H25" s="22">
        <v>0</v>
      </c>
      <c r="I25" s="23"/>
      <c r="J25" s="25"/>
      <c r="K25" s="24"/>
      <c r="L25" s="16"/>
      <c r="M25" s="17"/>
      <c r="N25" s="17"/>
      <c r="O25" s="17"/>
      <c r="P25" s="18"/>
      <c r="Q25" s="114"/>
      <c r="R25" s="115"/>
      <c r="S25" s="115"/>
      <c r="T25" s="115"/>
      <c r="U25" s="116"/>
    </row>
    <row r="26" spans="1:26" s="73" customFormat="1" ht="26.25" hidden="1" customHeight="1" x14ac:dyDescent="0.25">
      <c r="A26" s="68">
        <v>0.41666666666666669</v>
      </c>
      <c r="B26" s="69" t="s">
        <v>33</v>
      </c>
      <c r="C26" s="91">
        <v>3239</v>
      </c>
      <c r="D26" s="92">
        <v>3246</v>
      </c>
      <c r="E26" s="67">
        <f t="shared" ref="E26:E28" si="7">IF(ISBLANK(C26),0,(D26-C26+1))</f>
        <v>8</v>
      </c>
      <c r="F26" s="70">
        <v>1</v>
      </c>
      <c r="G26" s="70">
        <v>3</v>
      </c>
      <c r="H26" s="71">
        <f>E26-G26-F26</f>
        <v>4</v>
      </c>
      <c r="I26" s="78">
        <v>4</v>
      </c>
      <c r="J26" s="72">
        <f>I26-SUM(L26:P26,K26)</f>
        <v>0</v>
      </c>
      <c r="K26" s="79">
        <v>2</v>
      </c>
      <c r="L26" s="63">
        <v>0</v>
      </c>
      <c r="M26" s="65">
        <v>2</v>
      </c>
      <c r="N26" s="65">
        <v>0</v>
      </c>
      <c r="O26" s="65">
        <v>0</v>
      </c>
      <c r="P26" s="66">
        <v>0</v>
      </c>
      <c r="Q26" s="117"/>
      <c r="R26" s="118"/>
      <c r="S26" s="118"/>
      <c r="T26" s="118"/>
      <c r="U26" s="119"/>
      <c r="V26" s="83" t="s">
        <v>23</v>
      </c>
      <c r="W26" s="83">
        <v>0</v>
      </c>
      <c r="X26" s="83">
        <v>2</v>
      </c>
    </row>
    <row r="27" spans="1:26" s="73" customFormat="1" ht="26.25" hidden="1" customHeight="1" x14ac:dyDescent="0.25">
      <c r="A27" s="68">
        <v>0.4375</v>
      </c>
      <c r="B27" s="69" t="s">
        <v>34</v>
      </c>
      <c r="C27" s="91">
        <v>3247</v>
      </c>
      <c r="D27" s="92">
        <v>3253</v>
      </c>
      <c r="E27" s="67">
        <f t="shared" si="7"/>
        <v>7</v>
      </c>
      <c r="F27" s="70">
        <v>2</v>
      </c>
      <c r="G27" s="70">
        <v>0</v>
      </c>
      <c r="H27" s="71">
        <f t="shared" ref="H27:H28" si="8">E27-G27-F27</f>
        <v>5</v>
      </c>
      <c r="I27" s="78">
        <v>5</v>
      </c>
      <c r="J27" s="72">
        <f t="shared" ref="J27:J28" si="9">I27-SUM(L27:P27,K27)</f>
        <v>0</v>
      </c>
      <c r="K27" s="79">
        <v>1</v>
      </c>
      <c r="L27" s="63">
        <v>0</v>
      </c>
      <c r="M27" s="65">
        <v>2</v>
      </c>
      <c r="N27" s="65">
        <v>2</v>
      </c>
      <c r="O27" s="65">
        <v>0</v>
      </c>
      <c r="P27" s="66">
        <v>0</v>
      </c>
      <c r="Q27" s="117"/>
      <c r="R27" s="118"/>
      <c r="S27" s="118"/>
      <c r="T27" s="118"/>
      <c r="U27" s="119"/>
      <c r="V27" s="83" t="s">
        <v>23</v>
      </c>
      <c r="W27" s="83">
        <v>1</v>
      </c>
      <c r="X27" s="83">
        <v>0</v>
      </c>
    </row>
    <row r="28" spans="1:26" s="73" customFormat="1" ht="26.25" hidden="1" customHeight="1" x14ac:dyDescent="0.25">
      <c r="A28" s="68">
        <v>0.45833333333333331</v>
      </c>
      <c r="B28" s="69" t="s">
        <v>35</v>
      </c>
      <c r="C28" s="91">
        <v>3254</v>
      </c>
      <c r="D28" s="92">
        <v>3260</v>
      </c>
      <c r="E28" s="67">
        <f t="shared" si="7"/>
        <v>7</v>
      </c>
      <c r="F28" s="70">
        <v>0</v>
      </c>
      <c r="G28" s="70">
        <v>0</v>
      </c>
      <c r="H28" s="71">
        <f t="shared" si="8"/>
        <v>7</v>
      </c>
      <c r="I28" s="78">
        <v>7</v>
      </c>
      <c r="J28" s="72">
        <f t="shared" si="9"/>
        <v>0</v>
      </c>
      <c r="K28" s="79">
        <v>3</v>
      </c>
      <c r="L28" s="63">
        <v>0</v>
      </c>
      <c r="M28" s="65">
        <v>1</v>
      </c>
      <c r="N28" s="65">
        <v>3</v>
      </c>
      <c r="O28" s="65">
        <v>0</v>
      </c>
      <c r="P28" s="66">
        <v>0</v>
      </c>
      <c r="Q28" s="117"/>
      <c r="R28" s="118"/>
      <c r="S28" s="118"/>
      <c r="T28" s="118"/>
      <c r="U28" s="119"/>
      <c r="V28" s="83" t="s">
        <v>23</v>
      </c>
      <c r="W28" s="83">
        <v>2</v>
      </c>
      <c r="X28" s="83">
        <v>1</v>
      </c>
    </row>
    <row r="29" spans="1:26" s="73" customFormat="1" ht="26.25" hidden="1" customHeight="1" x14ac:dyDescent="0.25">
      <c r="A29" s="68">
        <v>0.47916666666666669</v>
      </c>
      <c r="B29" s="69" t="s">
        <v>31</v>
      </c>
      <c r="C29" s="91">
        <v>3261</v>
      </c>
      <c r="D29" s="92">
        <v>3267</v>
      </c>
      <c r="E29" s="67">
        <f t="shared" ref="E29:E39" si="10">IF(ISBLANK(C29),0,(D29-C29+1))</f>
        <v>7</v>
      </c>
      <c r="F29" s="70">
        <v>0</v>
      </c>
      <c r="G29" s="70">
        <v>2</v>
      </c>
      <c r="H29" s="71">
        <f t="shared" ref="H29" si="11">E29-G29-F29</f>
        <v>5</v>
      </c>
      <c r="I29" s="78">
        <v>5</v>
      </c>
      <c r="J29" s="72">
        <f t="shared" ref="J29:J32" si="12">I29-SUM(L29:P29,K29)</f>
        <v>1</v>
      </c>
      <c r="K29" s="79">
        <v>2</v>
      </c>
      <c r="L29" s="63">
        <v>0</v>
      </c>
      <c r="M29" s="65">
        <v>1</v>
      </c>
      <c r="N29" s="65">
        <v>0</v>
      </c>
      <c r="O29" s="65">
        <v>1</v>
      </c>
      <c r="P29" s="66">
        <v>0</v>
      </c>
      <c r="Q29" s="123" t="s">
        <v>40</v>
      </c>
      <c r="R29" s="124"/>
      <c r="S29" s="124"/>
      <c r="T29" s="124"/>
      <c r="U29" s="125"/>
      <c r="V29" s="83" t="s">
        <v>23</v>
      </c>
      <c r="W29" s="83">
        <v>1</v>
      </c>
      <c r="X29" s="96">
        <v>2</v>
      </c>
    </row>
    <row r="30" spans="1:26" s="73" customFormat="1" ht="26.25" hidden="1" customHeight="1" x14ac:dyDescent="0.25">
      <c r="A30" s="68">
        <v>0.5</v>
      </c>
      <c r="B30" s="69" t="s">
        <v>33</v>
      </c>
      <c r="C30" s="91">
        <v>3268</v>
      </c>
      <c r="D30" s="92">
        <v>3277</v>
      </c>
      <c r="E30" s="67">
        <f t="shared" si="10"/>
        <v>10</v>
      </c>
      <c r="F30" s="70">
        <v>2</v>
      </c>
      <c r="G30" s="70">
        <v>0</v>
      </c>
      <c r="H30" s="71">
        <v>8</v>
      </c>
      <c r="I30" s="78">
        <v>8</v>
      </c>
      <c r="J30" s="72">
        <f t="shared" si="12"/>
        <v>0</v>
      </c>
      <c r="K30" s="95">
        <v>3</v>
      </c>
      <c r="L30" s="64">
        <f>3+2</f>
        <v>5</v>
      </c>
      <c r="M30" s="65">
        <v>0</v>
      </c>
      <c r="N30" s="65">
        <v>0</v>
      </c>
      <c r="O30" s="65">
        <v>0</v>
      </c>
      <c r="P30" s="66">
        <v>0</v>
      </c>
      <c r="Q30" s="117"/>
      <c r="R30" s="118"/>
      <c r="S30" s="118"/>
      <c r="T30" s="118"/>
      <c r="U30" s="119"/>
      <c r="V30" s="83" t="s">
        <v>23</v>
      </c>
      <c r="W30" s="83"/>
      <c r="X30" s="83"/>
    </row>
    <row r="31" spans="1:26" s="73" customFormat="1" ht="26.25" hidden="1" customHeight="1" x14ac:dyDescent="0.25">
      <c r="A31" s="68">
        <v>0.52083333333333337</v>
      </c>
      <c r="B31" s="69" t="s">
        <v>34</v>
      </c>
      <c r="C31" s="91">
        <v>3278</v>
      </c>
      <c r="D31" s="92">
        <v>3280</v>
      </c>
      <c r="E31" s="67">
        <f t="shared" si="10"/>
        <v>3</v>
      </c>
      <c r="F31" s="70">
        <v>0</v>
      </c>
      <c r="G31" s="70">
        <v>0</v>
      </c>
      <c r="H31" s="71">
        <f t="shared" ref="H31" si="13">E31-G31-F31</f>
        <v>3</v>
      </c>
      <c r="I31" s="78">
        <v>3</v>
      </c>
      <c r="J31" s="72">
        <f t="shared" si="12"/>
        <v>0</v>
      </c>
      <c r="K31" s="79">
        <v>2</v>
      </c>
      <c r="L31" s="63">
        <v>0</v>
      </c>
      <c r="M31" s="65">
        <v>0</v>
      </c>
      <c r="N31" s="65">
        <v>1</v>
      </c>
      <c r="O31" s="65">
        <v>0</v>
      </c>
      <c r="P31" s="66">
        <v>0</v>
      </c>
      <c r="Q31" s="117"/>
      <c r="R31" s="118"/>
      <c r="S31" s="118"/>
      <c r="T31" s="118"/>
      <c r="U31" s="119"/>
      <c r="V31" s="83" t="s">
        <v>23</v>
      </c>
      <c r="W31" s="83"/>
      <c r="X31" s="83"/>
    </row>
    <row r="32" spans="1:26" s="73" customFormat="1" ht="26.25" hidden="1" customHeight="1" x14ac:dyDescent="0.25">
      <c r="A32" s="68">
        <v>4.1666666666666664E-2</v>
      </c>
      <c r="B32" s="69" t="s">
        <v>14</v>
      </c>
      <c r="C32" s="91">
        <v>3281</v>
      </c>
      <c r="D32" s="92">
        <v>3288</v>
      </c>
      <c r="E32" s="67">
        <f t="shared" si="10"/>
        <v>8</v>
      </c>
      <c r="F32" s="70">
        <v>3</v>
      </c>
      <c r="G32" s="70">
        <v>3</v>
      </c>
      <c r="H32" s="71">
        <f>E32-G32-F32</f>
        <v>2</v>
      </c>
      <c r="I32" s="78">
        <v>2</v>
      </c>
      <c r="J32" s="72">
        <f t="shared" si="12"/>
        <v>0</v>
      </c>
      <c r="K32" s="79">
        <v>2</v>
      </c>
      <c r="L32" s="63">
        <v>0</v>
      </c>
      <c r="M32" s="65">
        <v>0</v>
      </c>
      <c r="N32" s="65">
        <v>0</v>
      </c>
      <c r="O32" s="65">
        <v>0</v>
      </c>
      <c r="P32" s="66">
        <v>0</v>
      </c>
      <c r="Q32" s="117"/>
      <c r="R32" s="118"/>
      <c r="S32" s="118"/>
      <c r="T32" s="118"/>
      <c r="U32" s="119"/>
      <c r="V32" s="83" t="s">
        <v>23</v>
      </c>
      <c r="W32" s="96">
        <v>2</v>
      </c>
      <c r="X32" s="83">
        <v>0</v>
      </c>
      <c r="Y32" s="73" t="s">
        <v>41</v>
      </c>
    </row>
    <row r="33" spans="1:25" s="73" customFormat="1" ht="26.25" hidden="1" customHeight="1" x14ac:dyDescent="0.25">
      <c r="A33" s="68">
        <v>6.25E-2</v>
      </c>
      <c r="B33" s="69" t="s">
        <v>24</v>
      </c>
      <c r="C33" s="91">
        <v>3289</v>
      </c>
      <c r="D33" s="92">
        <v>3294</v>
      </c>
      <c r="E33" s="67">
        <f t="shared" si="10"/>
        <v>6</v>
      </c>
      <c r="F33" s="70">
        <v>0</v>
      </c>
      <c r="G33" s="70">
        <v>0</v>
      </c>
      <c r="H33" s="71">
        <f t="shared" ref="H33:H37" si="14">E33-G33-F33</f>
        <v>6</v>
      </c>
      <c r="I33" s="78">
        <v>6</v>
      </c>
      <c r="J33" s="72">
        <f>I33-SUM(L33:P33,K33)</f>
        <v>0</v>
      </c>
      <c r="K33" s="79">
        <v>2</v>
      </c>
      <c r="L33" s="63">
        <v>0</v>
      </c>
      <c r="M33" s="65">
        <v>1</v>
      </c>
      <c r="N33" s="65">
        <v>3</v>
      </c>
      <c r="O33" s="65">
        <v>0</v>
      </c>
      <c r="P33" s="66">
        <v>0</v>
      </c>
      <c r="Q33" s="117" t="s">
        <v>42</v>
      </c>
      <c r="R33" s="118"/>
      <c r="S33" s="118"/>
      <c r="T33" s="118"/>
      <c r="U33" s="119"/>
      <c r="V33" s="83" t="s">
        <v>23</v>
      </c>
      <c r="W33" s="83"/>
      <c r="X33" s="83"/>
    </row>
    <row r="34" spans="1:25" s="73" customFormat="1" ht="26.25" hidden="1" customHeight="1" x14ac:dyDescent="0.25">
      <c r="A34" s="68">
        <v>8.3333333333333329E-2</v>
      </c>
      <c r="B34" s="69" t="s">
        <v>32</v>
      </c>
      <c r="C34" s="91">
        <v>3295</v>
      </c>
      <c r="D34" s="92">
        <v>3307</v>
      </c>
      <c r="E34" s="67">
        <f t="shared" si="10"/>
        <v>13</v>
      </c>
      <c r="F34" s="70">
        <v>1</v>
      </c>
      <c r="G34" s="70">
        <v>5</v>
      </c>
      <c r="H34" s="71">
        <f t="shared" si="14"/>
        <v>7</v>
      </c>
      <c r="I34" s="78">
        <v>7</v>
      </c>
      <c r="J34" s="72">
        <f>I34-SUM(L34:P34,K34)</f>
        <v>0</v>
      </c>
      <c r="K34" s="79">
        <v>4</v>
      </c>
      <c r="L34" s="63">
        <v>0</v>
      </c>
      <c r="M34" s="65">
        <v>1</v>
      </c>
      <c r="N34" s="65">
        <v>1</v>
      </c>
      <c r="O34" s="65">
        <v>0</v>
      </c>
      <c r="P34" s="97">
        <v>1</v>
      </c>
      <c r="Q34" s="120" t="s">
        <v>44</v>
      </c>
      <c r="R34" s="121"/>
      <c r="S34" s="121"/>
      <c r="T34" s="121"/>
      <c r="U34" s="122"/>
      <c r="V34" s="83" t="s">
        <v>23</v>
      </c>
      <c r="W34" s="83"/>
      <c r="X34" s="83"/>
    </row>
    <row r="35" spans="1:25" s="73" customFormat="1" ht="26.25" hidden="1" customHeight="1" x14ac:dyDescent="0.25">
      <c r="A35" s="68">
        <v>0.10416666666666667</v>
      </c>
      <c r="B35" s="69" t="s">
        <v>33</v>
      </c>
      <c r="C35" s="91">
        <v>3308</v>
      </c>
      <c r="D35" s="92">
        <v>3317</v>
      </c>
      <c r="E35" s="67">
        <f t="shared" si="10"/>
        <v>10</v>
      </c>
      <c r="F35" s="70">
        <v>3</v>
      </c>
      <c r="G35" s="70">
        <v>0</v>
      </c>
      <c r="H35" s="71">
        <f t="shared" si="14"/>
        <v>7</v>
      </c>
      <c r="I35" s="78">
        <v>7</v>
      </c>
      <c r="J35" s="72">
        <f t="shared" ref="J35:J37" si="15">I35-SUM(L35:P35,K35)</f>
        <v>0</v>
      </c>
      <c r="K35" s="95">
        <v>2</v>
      </c>
      <c r="L35" s="64">
        <f>3+1</f>
        <v>4</v>
      </c>
      <c r="M35" s="65">
        <v>0</v>
      </c>
      <c r="N35" s="65">
        <v>1</v>
      </c>
      <c r="O35" s="65">
        <v>0</v>
      </c>
      <c r="P35" s="66">
        <v>0</v>
      </c>
      <c r="Q35" s="117"/>
      <c r="R35" s="118"/>
      <c r="S35" s="118"/>
      <c r="T35" s="118"/>
      <c r="U35" s="119"/>
      <c r="V35" s="83" t="s">
        <v>23</v>
      </c>
      <c r="W35" s="83"/>
      <c r="X35" s="83"/>
    </row>
    <row r="36" spans="1:25" s="73" customFormat="1" ht="26.25" hidden="1" customHeight="1" x14ac:dyDescent="0.25">
      <c r="A36" s="68">
        <v>0.125</v>
      </c>
      <c r="B36" s="69" t="s">
        <v>14</v>
      </c>
      <c r="C36" s="91">
        <v>3318</v>
      </c>
      <c r="D36" s="92">
        <v>3321</v>
      </c>
      <c r="E36" s="67">
        <f t="shared" si="10"/>
        <v>4</v>
      </c>
      <c r="F36" s="70">
        <v>0</v>
      </c>
      <c r="G36" s="70">
        <v>1</v>
      </c>
      <c r="H36" s="71">
        <f t="shared" si="14"/>
        <v>3</v>
      </c>
      <c r="I36" s="78">
        <v>3</v>
      </c>
      <c r="J36" s="72">
        <f t="shared" si="15"/>
        <v>1</v>
      </c>
      <c r="K36" s="79">
        <v>1</v>
      </c>
      <c r="L36" s="63">
        <v>0</v>
      </c>
      <c r="M36" s="65">
        <v>1</v>
      </c>
      <c r="N36" s="65">
        <v>0</v>
      </c>
      <c r="O36" s="65">
        <v>0</v>
      </c>
      <c r="P36" s="66">
        <v>0</v>
      </c>
      <c r="Q36" s="117" t="s">
        <v>43</v>
      </c>
      <c r="R36" s="118"/>
      <c r="S36" s="118"/>
      <c r="T36" s="118"/>
      <c r="U36" s="119"/>
      <c r="V36" s="83" t="s">
        <v>23</v>
      </c>
      <c r="W36" s="83"/>
      <c r="X36" s="83"/>
    </row>
    <row r="37" spans="1:25" s="73" customFormat="1" ht="26.25" hidden="1" customHeight="1" x14ac:dyDescent="0.25">
      <c r="A37" s="68">
        <v>0.14583333333333334</v>
      </c>
      <c r="B37" s="69" t="s">
        <v>30</v>
      </c>
      <c r="C37" s="91">
        <v>3322</v>
      </c>
      <c r="D37" s="92">
        <v>3329</v>
      </c>
      <c r="E37" s="67">
        <f t="shared" si="10"/>
        <v>8</v>
      </c>
      <c r="F37" s="70">
        <v>2</v>
      </c>
      <c r="G37" s="70">
        <v>1</v>
      </c>
      <c r="H37" s="71">
        <f t="shared" si="14"/>
        <v>5</v>
      </c>
      <c r="I37" s="78">
        <v>5</v>
      </c>
      <c r="J37" s="72">
        <f t="shared" si="15"/>
        <v>0</v>
      </c>
      <c r="K37" s="79">
        <v>3</v>
      </c>
      <c r="L37" s="63">
        <v>0</v>
      </c>
      <c r="M37" s="65">
        <v>0</v>
      </c>
      <c r="N37" s="65">
        <v>2</v>
      </c>
      <c r="O37" s="65">
        <v>0</v>
      </c>
      <c r="P37" s="66">
        <v>0</v>
      </c>
      <c r="Q37" s="117"/>
      <c r="R37" s="118"/>
      <c r="S37" s="118"/>
      <c r="T37" s="118"/>
      <c r="U37" s="119"/>
      <c r="V37" s="83" t="s">
        <v>23</v>
      </c>
      <c r="W37" s="83"/>
      <c r="X37" s="83"/>
    </row>
    <row r="38" spans="1:25" s="73" customFormat="1" ht="26.25" hidden="1" customHeight="1" x14ac:dyDescent="0.25">
      <c r="A38" s="68">
        <v>0.16666666666666666</v>
      </c>
      <c r="B38" s="69" t="s">
        <v>32</v>
      </c>
      <c r="C38" s="91">
        <v>3330</v>
      </c>
      <c r="D38" s="92">
        <v>3332</v>
      </c>
      <c r="E38" s="67">
        <f t="shared" si="10"/>
        <v>3</v>
      </c>
      <c r="F38" s="70">
        <v>0</v>
      </c>
      <c r="G38" s="70">
        <v>0</v>
      </c>
      <c r="H38" s="71">
        <f t="shared" ref="H38" si="16">E38-G38-F38</f>
        <v>3</v>
      </c>
      <c r="I38" s="78">
        <v>3</v>
      </c>
      <c r="J38" s="72">
        <f t="shared" ref="J38" si="17">I38-SUM(L38:P38,K38)</f>
        <v>0</v>
      </c>
      <c r="K38" s="79">
        <v>2</v>
      </c>
      <c r="L38" s="63">
        <v>0</v>
      </c>
      <c r="M38" s="65">
        <v>1</v>
      </c>
      <c r="N38" s="65">
        <v>0</v>
      </c>
      <c r="O38" s="65">
        <v>0</v>
      </c>
      <c r="P38" s="66">
        <v>0</v>
      </c>
      <c r="Q38" s="117"/>
      <c r="R38" s="118"/>
      <c r="S38" s="118"/>
      <c r="T38" s="118"/>
      <c r="U38" s="119"/>
      <c r="V38" s="83" t="s">
        <v>23</v>
      </c>
      <c r="W38" s="83"/>
      <c r="X38" s="83"/>
    </row>
    <row r="39" spans="1:25" s="73" customFormat="1" ht="26.25" hidden="1" customHeight="1" x14ac:dyDescent="0.25">
      <c r="A39" s="68">
        <v>0.1875</v>
      </c>
      <c r="B39" s="69" t="s">
        <v>37</v>
      </c>
      <c r="C39" s="91">
        <v>3333</v>
      </c>
      <c r="D39" s="92">
        <v>3338</v>
      </c>
      <c r="E39" s="67">
        <f t="shared" si="10"/>
        <v>6</v>
      </c>
      <c r="F39" s="70">
        <v>0</v>
      </c>
      <c r="G39" s="70">
        <v>1</v>
      </c>
      <c r="H39" s="71">
        <f>E39-G39-F39</f>
        <v>5</v>
      </c>
      <c r="I39" s="78">
        <v>5</v>
      </c>
      <c r="J39" s="72">
        <f>I39-SUM(L39:P39,K39)</f>
        <v>5</v>
      </c>
      <c r="K39" s="79"/>
      <c r="L39" s="63"/>
      <c r="M39" s="65"/>
      <c r="N39" s="65"/>
      <c r="O39" s="65"/>
      <c r="P39" s="66"/>
      <c r="Q39" s="117"/>
      <c r="R39" s="118"/>
      <c r="S39" s="118"/>
      <c r="T39" s="118"/>
      <c r="U39" s="119"/>
      <c r="V39" s="83" t="s">
        <v>23</v>
      </c>
      <c r="W39" s="83"/>
      <c r="X39" s="83"/>
    </row>
    <row r="40" spans="1:25" ht="7.5" hidden="1" customHeight="1" thickBot="1" x14ac:dyDescent="0.3">
      <c r="A40" s="26"/>
      <c r="B40" s="27"/>
      <c r="C40" s="31"/>
      <c r="D40" s="32"/>
      <c r="E40" s="33">
        <v>0</v>
      </c>
      <c r="F40" s="29"/>
      <c r="G40" s="29"/>
      <c r="H40" s="34">
        <v>0</v>
      </c>
      <c r="I40" s="35"/>
      <c r="J40" s="37"/>
      <c r="K40" s="36"/>
      <c r="L40" s="28"/>
      <c r="M40" s="29"/>
      <c r="N40" s="29"/>
      <c r="O40" s="29"/>
      <c r="P40" s="30"/>
      <c r="Q40" s="99"/>
      <c r="R40" s="100"/>
      <c r="S40" s="100"/>
      <c r="T40" s="100"/>
      <c r="U40" s="101"/>
    </row>
    <row r="41" spans="1:25" s="38" customFormat="1" ht="30.75" hidden="1" customHeight="1" x14ac:dyDescent="0.25">
      <c r="B41" s="39"/>
      <c r="D41" s="85">
        <f>E41-8</f>
        <v>92</v>
      </c>
      <c r="E41" s="43">
        <f>SUM(E25:E40)</f>
        <v>100</v>
      </c>
      <c r="F41" s="44">
        <f>SUM(F25:F40)</f>
        <v>14</v>
      </c>
      <c r="G41" s="44">
        <f>SUM(G25:G40)</f>
        <v>16</v>
      </c>
      <c r="H41" s="45">
        <f>E41-F41-G41</f>
        <v>70</v>
      </c>
      <c r="I41" s="46">
        <f t="shared" ref="I41:P41" si="18">SUM(I25:I40)</f>
        <v>70</v>
      </c>
      <c r="J41" s="48">
        <f t="shared" si="18"/>
        <v>7</v>
      </c>
      <c r="K41" s="47">
        <f t="shared" si="18"/>
        <v>29</v>
      </c>
      <c r="L41" s="40">
        <f t="shared" si="18"/>
        <v>9</v>
      </c>
      <c r="M41" s="41">
        <f t="shared" si="18"/>
        <v>10</v>
      </c>
      <c r="N41" s="41">
        <f t="shared" si="18"/>
        <v>13</v>
      </c>
      <c r="O41" s="41">
        <f t="shared" si="18"/>
        <v>1</v>
      </c>
      <c r="P41" s="41">
        <f t="shared" si="18"/>
        <v>1</v>
      </c>
      <c r="Q41" s="42">
        <f>SUM(L41:P41)</f>
        <v>34</v>
      </c>
      <c r="R41" s="102" t="s">
        <v>29</v>
      </c>
      <c r="S41" s="103"/>
      <c r="T41" s="103"/>
      <c r="U41" s="104"/>
      <c r="V41" s="84">
        <f>SUM(V25:V39)</f>
        <v>0</v>
      </c>
      <c r="W41" s="84">
        <f>SUM(W25:W40)</f>
        <v>6</v>
      </c>
      <c r="X41" s="84">
        <f>SUM(X25:X40)</f>
        <v>5</v>
      </c>
      <c r="Y41" s="89">
        <f>SUM(W41:X41)</f>
        <v>11</v>
      </c>
    </row>
    <row r="42" spans="1:25" ht="120.75" hidden="1" thickBot="1" x14ac:dyDescent="0.3">
      <c r="E42" s="53" t="s">
        <v>18</v>
      </c>
      <c r="F42" s="54" t="s">
        <v>19</v>
      </c>
      <c r="G42" s="54" t="s">
        <v>22</v>
      </c>
      <c r="H42" s="55" t="s">
        <v>9</v>
      </c>
      <c r="I42" s="56" t="s">
        <v>20</v>
      </c>
      <c r="J42" s="58" t="s">
        <v>12</v>
      </c>
      <c r="K42" s="57" t="s">
        <v>11</v>
      </c>
      <c r="L42" s="49" t="s">
        <v>0</v>
      </c>
      <c r="M42" s="50" t="s">
        <v>1</v>
      </c>
      <c r="N42" s="50" t="s">
        <v>2</v>
      </c>
      <c r="O42" s="50" t="s">
        <v>15</v>
      </c>
      <c r="P42" s="50" t="s">
        <v>16</v>
      </c>
      <c r="Q42" s="51" t="s">
        <v>17</v>
      </c>
      <c r="R42" s="105" t="s">
        <v>28</v>
      </c>
      <c r="S42" s="106"/>
      <c r="T42" s="106"/>
      <c r="U42" s="107"/>
    </row>
    <row r="43" spans="1:25" hidden="1" x14ac:dyDescent="0.25"/>
    <row r="44" spans="1:25" s="13" customFormat="1" ht="66.75" hidden="1" x14ac:dyDescent="0.25">
      <c r="A44"/>
      <c r="B44" s="1"/>
      <c r="C44" s="5" t="s">
        <v>5</v>
      </c>
      <c r="D44" s="6" t="s">
        <v>6</v>
      </c>
      <c r="E44" s="7" t="s">
        <v>7</v>
      </c>
      <c r="F44" s="8" t="s">
        <v>8</v>
      </c>
      <c r="G44" s="8" t="s">
        <v>21</v>
      </c>
      <c r="H44" s="9" t="s">
        <v>9</v>
      </c>
      <c r="I44" s="10" t="s">
        <v>10</v>
      </c>
      <c r="J44" s="12" t="s">
        <v>12</v>
      </c>
      <c r="K44" s="11" t="s">
        <v>11</v>
      </c>
      <c r="L44" s="2" t="s">
        <v>0</v>
      </c>
      <c r="M44" s="3" t="s">
        <v>1</v>
      </c>
      <c r="N44" s="3" t="s">
        <v>2</v>
      </c>
      <c r="O44" s="3" t="s">
        <v>3</v>
      </c>
      <c r="P44" s="4" t="s">
        <v>4</v>
      </c>
      <c r="Q44" s="111" t="s">
        <v>13</v>
      </c>
      <c r="R44" s="112"/>
      <c r="S44" s="112"/>
      <c r="T44" s="112"/>
      <c r="U44" s="113"/>
      <c r="V44" s="81" t="s">
        <v>27</v>
      </c>
      <c r="W44" s="81" t="s">
        <v>25</v>
      </c>
      <c r="X44" s="81" t="s">
        <v>26</v>
      </c>
    </row>
    <row r="45" spans="1:25" ht="7.5" hidden="1" customHeight="1" x14ac:dyDescent="0.25">
      <c r="A45" s="14"/>
      <c r="B45" s="15"/>
      <c r="C45" s="19"/>
      <c r="D45" s="20"/>
      <c r="E45" s="21">
        <v>0</v>
      </c>
      <c r="F45" s="17"/>
      <c r="G45" s="17"/>
      <c r="H45" s="22">
        <v>0</v>
      </c>
      <c r="I45" s="23"/>
      <c r="J45" s="25"/>
      <c r="K45" s="24"/>
      <c r="L45" s="16"/>
      <c r="M45" s="17"/>
      <c r="N45" s="17"/>
      <c r="O45" s="17"/>
      <c r="P45" s="18"/>
      <c r="Q45" s="114"/>
      <c r="R45" s="115"/>
      <c r="S45" s="115"/>
      <c r="T45" s="115"/>
      <c r="U45" s="116"/>
    </row>
    <row r="46" spans="1:25" s="73" customFormat="1" ht="26.25" hidden="1" customHeight="1" x14ac:dyDescent="0.25">
      <c r="A46" s="74">
        <v>0.45833333333333331</v>
      </c>
      <c r="B46" s="75" t="s">
        <v>36</v>
      </c>
      <c r="C46" s="93">
        <v>46</v>
      </c>
      <c r="D46" s="94">
        <v>53</v>
      </c>
      <c r="E46" s="67">
        <f>IF(ISBLANK(C46),0,(D46-C46+1))</f>
        <v>8</v>
      </c>
      <c r="F46" s="90">
        <v>8</v>
      </c>
      <c r="G46" s="76" t="s">
        <v>23</v>
      </c>
      <c r="H46" s="71" t="s">
        <v>23</v>
      </c>
      <c r="I46" s="80" t="s">
        <v>23</v>
      </c>
      <c r="J46" s="72" t="s">
        <v>23</v>
      </c>
      <c r="K46" s="77" t="s">
        <v>23</v>
      </c>
      <c r="L46" s="86" t="s">
        <v>23</v>
      </c>
      <c r="M46" s="87" t="s">
        <v>23</v>
      </c>
      <c r="N46" s="87" t="s">
        <v>23</v>
      </c>
      <c r="O46" s="87" t="s">
        <v>23</v>
      </c>
      <c r="P46" s="88" t="s">
        <v>23</v>
      </c>
      <c r="Q46" s="108" t="s">
        <v>38</v>
      </c>
      <c r="R46" s="109"/>
      <c r="S46" s="109"/>
      <c r="T46" s="109"/>
      <c r="U46" s="110"/>
      <c r="V46" s="83">
        <v>43</v>
      </c>
      <c r="W46" s="83" t="s">
        <v>23</v>
      </c>
      <c r="X46" s="83" t="s">
        <v>23</v>
      </c>
    </row>
    <row r="47" spans="1:25" s="73" customFormat="1" ht="26.25" hidden="1" customHeight="1" x14ac:dyDescent="0.25">
      <c r="A47" s="74">
        <v>0.14583333333333334</v>
      </c>
      <c r="B47" s="75" t="s">
        <v>24</v>
      </c>
      <c r="C47" s="93">
        <v>54</v>
      </c>
      <c r="D47" s="94">
        <v>73</v>
      </c>
      <c r="E47" s="67">
        <f t="shared" ref="E47" si="19">IF(ISBLANK(C47),0,(D47-C47+1))</f>
        <v>20</v>
      </c>
      <c r="F47" s="90">
        <v>20</v>
      </c>
      <c r="G47" s="76" t="s">
        <v>23</v>
      </c>
      <c r="H47" s="71" t="s">
        <v>23</v>
      </c>
      <c r="I47" s="80" t="s">
        <v>23</v>
      </c>
      <c r="J47" s="72" t="s">
        <v>23</v>
      </c>
      <c r="K47" s="77" t="s">
        <v>23</v>
      </c>
      <c r="L47" s="86" t="s">
        <v>23</v>
      </c>
      <c r="M47" s="87" t="s">
        <v>23</v>
      </c>
      <c r="N47" s="87" t="s">
        <v>23</v>
      </c>
      <c r="O47" s="87" t="s">
        <v>23</v>
      </c>
      <c r="P47" s="88" t="s">
        <v>23</v>
      </c>
      <c r="Q47" s="108" t="s">
        <v>39</v>
      </c>
      <c r="R47" s="109"/>
      <c r="S47" s="109"/>
      <c r="T47" s="109"/>
      <c r="U47" s="110"/>
      <c r="V47" s="83"/>
      <c r="W47" s="83" t="s">
        <v>23</v>
      </c>
      <c r="X47" s="83" t="s">
        <v>23</v>
      </c>
    </row>
    <row r="48" spans="1:25" ht="7.5" hidden="1" customHeight="1" thickBot="1" x14ac:dyDescent="0.3">
      <c r="A48" s="26"/>
      <c r="B48" s="27"/>
      <c r="C48" s="31"/>
      <c r="D48" s="32"/>
      <c r="E48" s="33">
        <v>0</v>
      </c>
      <c r="F48" s="29"/>
      <c r="G48" s="29"/>
      <c r="H48" s="34">
        <v>0</v>
      </c>
      <c r="I48" s="35"/>
      <c r="J48" s="37"/>
      <c r="K48" s="36"/>
      <c r="L48" s="28"/>
      <c r="M48" s="29"/>
      <c r="N48" s="29"/>
      <c r="O48" s="29"/>
      <c r="P48" s="30"/>
      <c r="Q48" s="99"/>
      <c r="R48" s="100"/>
      <c r="S48" s="100"/>
      <c r="T48" s="100"/>
      <c r="U48" s="101"/>
    </row>
    <row r="49" spans="2:25" s="38" customFormat="1" ht="30.75" hidden="1" customHeight="1" x14ac:dyDescent="0.25">
      <c r="B49" s="39"/>
      <c r="D49" s="85">
        <f>E49-8</f>
        <v>20</v>
      </c>
      <c r="E49" s="43">
        <f>SUM(E45:E48)</f>
        <v>28</v>
      </c>
      <c r="F49" s="44">
        <f>SUM(F45:F48)</f>
        <v>28</v>
      </c>
      <c r="G49" s="44">
        <f>SUM(G45:G48)</f>
        <v>0</v>
      </c>
      <c r="H49" s="45">
        <f>E49-F49-G49</f>
        <v>0</v>
      </c>
      <c r="I49" s="46">
        <f t="shared" ref="I49:P49" si="20">SUM(I45:I48)</f>
        <v>0</v>
      </c>
      <c r="J49" s="48">
        <f t="shared" si="20"/>
        <v>0</v>
      </c>
      <c r="K49" s="47">
        <f t="shared" si="20"/>
        <v>0</v>
      </c>
      <c r="L49" s="40">
        <f t="shared" si="20"/>
        <v>0</v>
      </c>
      <c r="M49" s="41">
        <f t="shared" si="20"/>
        <v>0</v>
      </c>
      <c r="N49" s="41">
        <f t="shared" si="20"/>
        <v>0</v>
      </c>
      <c r="O49" s="41">
        <f t="shared" si="20"/>
        <v>0</v>
      </c>
      <c r="P49" s="41">
        <f t="shared" si="20"/>
        <v>0</v>
      </c>
      <c r="Q49" s="42">
        <f>SUM(L49:P49)</f>
        <v>0</v>
      </c>
      <c r="R49" s="102" t="s">
        <v>29</v>
      </c>
      <c r="S49" s="103"/>
      <c r="T49" s="103"/>
      <c r="U49" s="104"/>
      <c r="V49" s="84">
        <f>SUM(V45:V47)</f>
        <v>43</v>
      </c>
      <c r="W49" s="84">
        <f>SUM(W45:W48)</f>
        <v>0</v>
      </c>
      <c r="X49" s="84">
        <f>SUM(X45:X48)</f>
        <v>0</v>
      </c>
      <c r="Y49" s="89">
        <f>SUM(W49:X49)</f>
        <v>0</v>
      </c>
    </row>
    <row r="50" spans="2:25" ht="120.75" hidden="1" thickBot="1" x14ac:dyDescent="0.3">
      <c r="E50" s="53" t="s">
        <v>18</v>
      </c>
      <c r="F50" s="54" t="s">
        <v>19</v>
      </c>
      <c r="G50" s="54" t="s">
        <v>22</v>
      </c>
      <c r="H50" s="55" t="s">
        <v>9</v>
      </c>
      <c r="I50" s="56" t="s">
        <v>20</v>
      </c>
      <c r="J50" s="58" t="s">
        <v>12</v>
      </c>
      <c r="K50" s="57" t="s">
        <v>11</v>
      </c>
      <c r="L50" s="49" t="s">
        <v>0</v>
      </c>
      <c r="M50" s="50" t="s">
        <v>1</v>
      </c>
      <c r="N50" s="50" t="s">
        <v>2</v>
      </c>
      <c r="O50" s="50" t="s">
        <v>15</v>
      </c>
      <c r="P50" s="50" t="s">
        <v>16</v>
      </c>
      <c r="Q50" s="51" t="s">
        <v>17</v>
      </c>
      <c r="R50" s="105" t="s">
        <v>28</v>
      </c>
      <c r="S50" s="106"/>
      <c r="T50" s="106"/>
      <c r="U50" s="107"/>
    </row>
    <row r="51" spans="2:25" hidden="1" x14ac:dyDescent="0.25"/>
    <row r="52" spans="2:25" hidden="1" x14ac:dyDescent="0.25"/>
    <row r="53" spans="2:25" hidden="1" x14ac:dyDescent="0.25"/>
  </sheetData>
  <mergeCells count="47">
    <mergeCell ref="Q6:U6"/>
    <mergeCell ref="Q1:U1"/>
    <mergeCell ref="Q2:U2"/>
    <mergeCell ref="Q3:U3"/>
    <mergeCell ref="Q4:U4"/>
    <mergeCell ref="Q5:U5"/>
    <mergeCell ref="Q18:U18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33:U33"/>
    <mergeCell ref="Q34:U34"/>
    <mergeCell ref="Q35:U35"/>
    <mergeCell ref="Q25:U25"/>
    <mergeCell ref="Q26:U26"/>
    <mergeCell ref="Q27:U27"/>
    <mergeCell ref="Q28:U28"/>
    <mergeCell ref="Q29:U29"/>
    <mergeCell ref="Q30:U30"/>
    <mergeCell ref="Q31:U31"/>
    <mergeCell ref="Q32:U32"/>
    <mergeCell ref="Q19:U19"/>
    <mergeCell ref="R20:U20"/>
    <mergeCell ref="R21:U21"/>
    <mergeCell ref="Q24:U24"/>
    <mergeCell ref="R41:U41"/>
    <mergeCell ref="R42:U42"/>
    <mergeCell ref="Q44:U44"/>
    <mergeCell ref="Q45:U45"/>
    <mergeCell ref="Q36:U36"/>
    <mergeCell ref="Q37:U37"/>
    <mergeCell ref="Q38:U38"/>
    <mergeCell ref="Q39:U39"/>
    <mergeCell ref="Q40:U40"/>
    <mergeCell ref="Q48:U48"/>
    <mergeCell ref="R49:U49"/>
    <mergeCell ref="R50:U50"/>
    <mergeCell ref="Q47:U47"/>
    <mergeCell ref="Q46:U4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2023-11-05T00:08:13Z</dcterms:modified>
</cp:coreProperties>
</file>