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9040" windowHeight="16440"/>
  </bookViews>
  <sheets>
    <sheet name="11.07" sheetId="23" r:id="rId1"/>
    <sheet name="11.06" sheetId="22" r:id="rId2"/>
    <sheet name="11.05" sheetId="21" r:id="rId3"/>
    <sheet name="11.04" sheetId="20" r:id="rId4"/>
    <sheet name="11.03" sheetId="19" r:id="rId5"/>
    <sheet name="11.01" sheetId="18" r:id="rId6"/>
    <sheet name="00.00" sheetId="8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23" l="1"/>
  <c r="G48" i="23"/>
  <c r="F48" i="23"/>
  <c r="J46" i="23"/>
  <c r="E46" i="23"/>
  <c r="J45" i="23"/>
  <c r="E45" i="23"/>
  <c r="E44" i="23"/>
  <c r="E43" i="23"/>
  <c r="E48" i="23" s="1"/>
  <c r="G38" i="23"/>
  <c r="F38" i="23"/>
  <c r="E36" i="23"/>
  <c r="E35" i="23"/>
  <c r="J33" i="23"/>
  <c r="H33" i="23"/>
  <c r="E33" i="23"/>
  <c r="J32" i="23"/>
  <c r="E32" i="23"/>
  <c r="E38" i="23" s="1"/>
  <c r="G27" i="23"/>
  <c r="F27" i="23"/>
  <c r="J25" i="23"/>
  <c r="E25" i="23"/>
  <c r="H25" i="23" s="1"/>
  <c r="J24" i="23"/>
  <c r="E24" i="23"/>
  <c r="H24" i="23" s="1"/>
  <c r="J23" i="23"/>
  <c r="H23" i="23"/>
  <c r="E23" i="23"/>
  <c r="J22" i="23"/>
  <c r="E22" i="23"/>
  <c r="E27" i="23" s="1"/>
  <c r="X17" i="23"/>
  <c r="W17" i="23"/>
  <c r="V17" i="23"/>
  <c r="P17" i="23"/>
  <c r="O17" i="23"/>
  <c r="N17" i="23"/>
  <c r="M17" i="23"/>
  <c r="L17" i="23"/>
  <c r="M19" i="23" s="1"/>
  <c r="K17" i="23"/>
  <c r="I17" i="23"/>
  <c r="I19" i="23" s="1"/>
  <c r="G17" i="23"/>
  <c r="F17" i="23"/>
  <c r="J15" i="23"/>
  <c r="H15" i="23"/>
  <c r="E15" i="23"/>
  <c r="E14" i="23"/>
  <c r="E13" i="23"/>
  <c r="J12" i="23"/>
  <c r="E12" i="23"/>
  <c r="H12" i="23" s="1"/>
  <c r="J11" i="23"/>
  <c r="H11" i="23"/>
  <c r="E11" i="23"/>
  <c r="J10" i="23"/>
  <c r="E10" i="23"/>
  <c r="H10" i="23" s="1"/>
  <c r="J9" i="23"/>
  <c r="E9" i="23"/>
  <c r="H9" i="23" s="1"/>
  <c r="J8" i="23"/>
  <c r="E8" i="23"/>
  <c r="H8" i="23" s="1"/>
  <c r="J7" i="23"/>
  <c r="H7" i="23"/>
  <c r="E7" i="23"/>
  <c r="E6" i="23"/>
  <c r="E5" i="23"/>
  <c r="E4" i="23"/>
  <c r="J3" i="23"/>
  <c r="J17" i="23" s="1"/>
  <c r="E3" i="23"/>
  <c r="E17" i="23" s="1"/>
  <c r="H17" i="23" s="1"/>
  <c r="H22" i="23" l="1"/>
  <c r="H27" i="23" s="1"/>
  <c r="H32" i="23"/>
  <c r="H38" i="23" s="1"/>
  <c r="H3" i="23"/>
  <c r="Q17" i="23"/>
  <c r="H23" i="22" l="1"/>
  <c r="H27" i="22" s="1"/>
  <c r="H24" i="22"/>
  <c r="H25" i="22"/>
  <c r="H22" i="22"/>
  <c r="G27" i="22"/>
  <c r="F27" i="22"/>
  <c r="E27" i="22"/>
  <c r="E38" i="22"/>
  <c r="H38" i="22"/>
  <c r="G38" i="22"/>
  <c r="F38" i="22"/>
  <c r="H48" i="22"/>
  <c r="E43" i="22"/>
  <c r="E44" i="22"/>
  <c r="J46" i="22"/>
  <c r="E46" i="22"/>
  <c r="J15" i="22"/>
  <c r="E15" i="22"/>
  <c r="H15" i="22" s="1"/>
  <c r="J25" i="22"/>
  <c r="E25" i="22"/>
  <c r="J24" i="22"/>
  <c r="E24" i="22"/>
  <c r="J23" i="22"/>
  <c r="E23" i="22"/>
  <c r="J22" i="22"/>
  <c r="E22" i="22"/>
  <c r="G48" i="22"/>
  <c r="F48" i="22"/>
  <c r="E36" i="22"/>
  <c r="E35" i="22"/>
  <c r="J45" i="22"/>
  <c r="E45" i="22"/>
  <c r="J33" i="22"/>
  <c r="E33" i="22"/>
  <c r="H33" i="22" s="1"/>
  <c r="J32" i="22"/>
  <c r="E32" i="22"/>
  <c r="X17" i="22"/>
  <c r="W17" i="22"/>
  <c r="V17" i="22"/>
  <c r="P17" i="22"/>
  <c r="O17" i="22"/>
  <c r="N17" i="22"/>
  <c r="M17" i="22"/>
  <c r="L17" i="22"/>
  <c r="K17" i="22"/>
  <c r="I17" i="22"/>
  <c r="G17" i="22"/>
  <c r="F17" i="22"/>
  <c r="E14" i="22"/>
  <c r="E13" i="22"/>
  <c r="J12" i="22"/>
  <c r="E12" i="22"/>
  <c r="H12" i="22" s="1"/>
  <c r="J11" i="22"/>
  <c r="E11" i="22"/>
  <c r="H11" i="22" s="1"/>
  <c r="J10" i="22"/>
  <c r="E10" i="22"/>
  <c r="H10" i="22" s="1"/>
  <c r="J9" i="22"/>
  <c r="E9" i="22"/>
  <c r="H9" i="22" s="1"/>
  <c r="J8" i="22"/>
  <c r="E8" i="22"/>
  <c r="H8" i="22" s="1"/>
  <c r="J7" i="22"/>
  <c r="E7" i="22"/>
  <c r="E6" i="22"/>
  <c r="E5" i="22"/>
  <c r="E4" i="22"/>
  <c r="J3" i="22"/>
  <c r="E3" i="22"/>
  <c r="H3" i="22" s="1"/>
  <c r="E6" i="21"/>
  <c r="X12" i="21"/>
  <c r="W12" i="21"/>
  <c r="V12" i="21"/>
  <c r="P12" i="21"/>
  <c r="O12" i="21"/>
  <c r="N12" i="21"/>
  <c r="M12" i="21"/>
  <c r="L12" i="21"/>
  <c r="K12" i="21"/>
  <c r="I12" i="21"/>
  <c r="G12" i="21"/>
  <c r="F12" i="21"/>
  <c r="E10" i="21"/>
  <c r="J9" i="21"/>
  <c r="E9" i="21"/>
  <c r="H9" i="21" s="1"/>
  <c r="J8" i="21"/>
  <c r="E8" i="21"/>
  <c r="H8" i="21" s="1"/>
  <c r="J7" i="21"/>
  <c r="E7" i="21"/>
  <c r="H7" i="21" s="1"/>
  <c r="J5" i="21"/>
  <c r="E5" i="21"/>
  <c r="H5" i="21" s="1"/>
  <c r="J4" i="21"/>
  <c r="E4" i="21"/>
  <c r="H4" i="21" s="1"/>
  <c r="J3" i="21"/>
  <c r="E3" i="21"/>
  <c r="H3" i="21" s="1"/>
  <c r="E20" i="20"/>
  <c r="E48" i="22" l="1"/>
  <c r="H32" i="22"/>
  <c r="M19" i="22"/>
  <c r="I19" i="22"/>
  <c r="Y17" i="22"/>
  <c r="J17" i="22"/>
  <c r="E17" i="22"/>
  <c r="H17" i="22" s="1"/>
  <c r="Q17" i="22"/>
  <c r="H7" i="22"/>
  <c r="Y12" i="21"/>
  <c r="M14" i="21"/>
  <c r="I14" i="21"/>
  <c r="J12" i="21"/>
  <c r="Q12" i="21"/>
  <c r="E12" i="21"/>
  <c r="H12" i="21" s="1"/>
  <c r="X49" i="20"/>
  <c r="W49" i="20"/>
  <c r="Y49" i="20" s="1"/>
  <c r="V49" i="20"/>
  <c r="P49" i="20"/>
  <c r="O49" i="20"/>
  <c r="N49" i="20"/>
  <c r="M49" i="20"/>
  <c r="K49" i="20"/>
  <c r="I49" i="20"/>
  <c r="G49" i="20"/>
  <c r="F49" i="20"/>
  <c r="E47" i="20"/>
  <c r="E46" i="20"/>
  <c r="X41" i="20"/>
  <c r="W41" i="20"/>
  <c r="V41" i="20"/>
  <c r="P41" i="20"/>
  <c r="O41" i="20"/>
  <c r="N41" i="20"/>
  <c r="M41" i="20"/>
  <c r="K41" i="20"/>
  <c r="I41" i="20"/>
  <c r="G41" i="20"/>
  <c r="F41" i="20"/>
  <c r="J39" i="20"/>
  <c r="E39" i="20"/>
  <c r="H39" i="20" s="1"/>
  <c r="J38" i="20"/>
  <c r="E38" i="20"/>
  <c r="H38" i="20" s="1"/>
  <c r="J37" i="20"/>
  <c r="E37" i="20"/>
  <c r="H37" i="20" s="1"/>
  <c r="J36" i="20"/>
  <c r="E36" i="20"/>
  <c r="H36" i="20" s="1"/>
  <c r="L35" i="20"/>
  <c r="J35" i="20"/>
  <c r="E35" i="20"/>
  <c r="H35" i="20" s="1"/>
  <c r="J34" i="20"/>
  <c r="E34" i="20"/>
  <c r="H34" i="20" s="1"/>
  <c r="J33" i="20"/>
  <c r="E33" i="20"/>
  <c r="H33" i="20" s="1"/>
  <c r="J32" i="20"/>
  <c r="E32" i="20"/>
  <c r="H32" i="20" s="1"/>
  <c r="J31" i="20"/>
  <c r="E31" i="20"/>
  <c r="H31" i="20" s="1"/>
  <c r="L30" i="20"/>
  <c r="L41" i="20" s="1"/>
  <c r="J30" i="20"/>
  <c r="E30" i="20"/>
  <c r="J29" i="20"/>
  <c r="E29" i="20"/>
  <c r="H29" i="20" s="1"/>
  <c r="J28" i="20"/>
  <c r="E28" i="20"/>
  <c r="J27" i="20"/>
  <c r="E27" i="20"/>
  <c r="H27" i="20" s="1"/>
  <c r="J26" i="20"/>
  <c r="E26" i="20"/>
  <c r="H26" i="20" s="1"/>
  <c r="N20" i="20"/>
  <c r="L13" i="20"/>
  <c r="L8" i="20"/>
  <c r="J8" i="20" s="1"/>
  <c r="X20" i="20"/>
  <c r="W20" i="20"/>
  <c r="V20" i="20"/>
  <c r="P20" i="20"/>
  <c r="O20" i="20"/>
  <c r="M20" i="20"/>
  <c r="K20" i="20"/>
  <c r="I20" i="20"/>
  <c r="G20" i="20"/>
  <c r="F20" i="20"/>
  <c r="J18" i="20"/>
  <c r="E18" i="20"/>
  <c r="H18" i="20" s="1"/>
  <c r="J17" i="20"/>
  <c r="E17" i="20"/>
  <c r="H17" i="20" s="1"/>
  <c r="E16" i="20"/>
  <c r="J15" i="20"/>
  <c r="E15" i="20"/>
  <c r="H15" i="20" s="1"/>
  <c r="J14" i="20"/>
  <c r="E14" i="20"/>
  <c r="H14" i="20" s="1"/>
  <c r="E13" i="20"/>
  <c r="H13" i="20" s="1"/>
  <c r="J12" i="20"/>
  <c r="E12" i="20"/>
  <c r="H12" i="20" s="1"/>
  <c r="J11" i="20"/>
  <c r="E11" i="20"/>
  <c r="H11" i="20" s="1"/>
  <c r="J10" i="20"/>
  <c r="E10" i="20"/>
  <c r="H10" i="20" s="1"/>
  <c r="J9" i="20"/>
  <c r="E9" i="20"/>
  <c r="H9" i="20" s="1"/>
  <c r="E8" i="20"/>
  <c r="J7" i="20"/>
  <c r="E7" i="20"/>
  <c r="H7" i="20" s="1"/>
  <c r="E6" i="20"/>
  <c r="J5" i="20"/>
  <c r="E5" i="20"/>
  <c r="H5" i="20" s="1"/>
  <c r="J4" i="20"/>
  <c r="E4" i="20"/>
  <c r="H4" i="20" s="1"/>
  <c r="J3" i="20"/>
  <c r="E3" i="20"/>
  <c r="H3" i="20" s="1"/>
  <c r="X60" i="19"/>
  <c r="Y60" i="19" s="1"/>
  <c r="W60" i="19"/>
  <c r="V60" i="19"/>
  <c r="P60" i="19"/>
  <c r="O60" i="19"/>
  <c r="N60" i="19"/>
  <c r="M60" i="19"/>
  <c r="L60" i="19"/>
  <c r="K60" i="19"/>
  <c r="I60" i="19"/>
  <c r="G60" i="19"/>
  <c r="F60" i="19"/>
  <c r="J60" i="19"/>
  <c r="X40" i="19"/>
  <c r="W40" i="19"/>
  <c r="Y40" i="19" s="1"/>
  <c r="V40" i="19"/>
  <c r="P40" i="19"/>
  <c r="O40" i="19"/>
  <c r="N40" i="19"/>
  <c r="M40" i="19"/>
  <c r="L40" i="19"/>
  <c r="K40" i="19"/>
  <c r="I40" i="19"/>
  <c r="G40" i="19"/>
  <c r="F40" i="19"/>
  <c r="J38" i="19"/>
  <c r="E38" i="19"/>
  <c r="H38" i="19" s="1"/>
  <c r="J37" i="19"/>
  <c r="E37" i="19"/>
  <c r="H37" i="19" s="1"/>
  <c r="J36" i="19"/>
  <c r="E36" i="19"/>
  <c r="H36" i="19" s="1"/>
  <c r="J35" i="19"/>
  <c r="E35" i="19"/>
  <c r="H35" i="19" s="1"/>
  <c r="J34" i="19"/>
  <c r="E34" i="19"/>
  <c r="H34" i="19" s="1"/>
  <c r="J33" i="19"/>
  <c r="E33" i="19"/>
  <c r="H33" i="19" s="1"/>
  <c r="J32" i="19"/>
  <c r="E32" i="19"/>
  <c r="H32" i="19" s="1"/>
  <c r="J31" i="19"/>
  <c r="E31" i="19"/>
  <c r="H31" i="19" s="1"/>
  <c r="J30" i="19"/>
  <c r="E30" i="19"/>
  <c r="H30" i="19" s="1"/>
  <c r="J29" i="19"/>
  <c r="E29" i="19"/>
  <c r="H29" i="19" s="1"/>
  <c r="J28" i="19"/>
  <c r="E28" i="19"/>
  <c r="H28" i="19" s="1"/>
  <c r="J27" i="19"/>
  <c r="E27" i="19"/>
  <c r="H27" i="19" s="1"/>
  <c r="H52" i="19"/>
  <c r="X52" i="19"/>
  <c r="W52" i="19"/>
  <c r="V52" i="19"/>
  <c r="P52" i="19"/>
  <c r="O52" i="19"/>
  <c r="N52" i="19"/>
  <c r="M52" i="19"/>
  <c r="L52" i="19"/>
  <c r="K52" i="19"/>
  <c r="I52" i="19"/>
  <c r="G52" i="19"/>
  <c r="F52" i="19"/>
  <c r="E50" i="19"/>
  <c r="E49" i="19"/>
  <c r="E48" i="19"/>
  <c r="E47" i="19"/>
  <c r="J52" i="19"/>
  <c r="E46" i="19"/>
  <c r="E6" i="19"/>
  <c r="X22" i="19"/>
  <c r="W22" i="19"/>
  <c r="V22" i="19"/>
  <c r="P22" i="19"/>
  <c r="O22" i="19"/>
  <c r="N22" i="19"/>
  <c r="M22" i="19"/>
  <c r="L22" i="19"/>
  <c r="K22" i="19"/>
  <c r="I22" i="19"/>
  <c r="G22" i="19"/>
  <c r="F22" i="19"/>
  <c r="J19" i="19"/>
  <c r="E19" i="19"/>
  <c r="H19" i="19" s="1"/>
  <c r="J18" i="19"/>
  <c r="E18" i="19"/>
  <c r="H18" i="19" s="1"/>
  <c r="J17" i="19"/>
  <c r="E17" i="19"/>
  <c r="H17" i="19" s="1"/>
  <c r="E16" i="19"/>
  <c r="J15" i="19"/>
  <c r="E15" i="19"/>
  <c r="H15" i="19" s="1"/>
  <c r="E14" i="19"/>
  <c r="J13" i="19"/>
  <c r="E13" i="19"/>
  <c r="H13" i="19" s="1"/>
  <c r="J12" i="19"/>
  <c r="E12" i="19"/>
  <c r="H12" i="19" s="1"/>
  <c r="J11" i="19"/>
  <c r="E11" i="19"/>
  <c r="H11" i="19" s="1"/>
  <c r="J10" i="19"/>
  <c r="E10" i="19"/>
  <c r="H10" i="19" s="1"/>
  <c r="J9" i="19"/>
  <c r="E9" i="19"/>
  <c r="H9" i="19" s="1"/>
  <c r="E8" i="19"/>
  <c r="J7" i="19"/>
  <c r="E7" i="19"/>
  <c r="H7" i="19" s="1"/>
  <c r="J5" i="19"/>
  <c r="E5" i="19"/>
  <c r="H5" i="19" s="1"/>
  <c r="J4" i="19"/>
  <c r="E4" i="19"/>
  <c r="H4" i="19" s="1"/>
  <c r="E3" i="19"/>
  <c r="F18" i="18"/>
  <c r="Y18" i="18"/>
  <c r="E16" i="18"/>
  <c r="H16" i="18" s="1"/>
  <c r="E15" i="18"/>
  <c r="E14" i="18"/>
  <c r="E8" i="18"/>
  <c r="E6" i="18"/>
  <c r="E5" i="18"/>
  <c r="E4" i="18"/>
  <c r="X32" i="18"/>
  <c r="W32" i="18"/>
  <c r="V32" i="18"/>
  <c r="P32" i="18"/>
  <c r="O32" i="18"/>
  <c r="N32" i="18"/>
  <c r="M32" i="18"/>
  <c r="L32" i="18"/>
  <c r="K32" i="18"/>
  <c r="I32" i="18"/>
  <c r="G32" i="18"/>
  <c r="F32" i="18"/>
  <c r="J30" i="18"/>
  <c r="E30" i="18"/>
  <c r="H30" i="18" s="1"/>
  <c r="J29" i="18"/>
  <c r="E29" i="18"/>
  <c r="H29" i="18" s="1"/>
  <c r="J28" i="18"/>
  <c r="E28" i="18"/>
  <c r="H28" i="18" s="1"/>
  <c r="J27" i="18"/>
  <c r="E27" i="18"/>
  <c r="H27" i="18" s="1"/>
  <c r="J25" i="18"/>
  <c r="E25" i="18"/>
  <c r="H25" i="18" s="1"/>
  <c r="X51" i="18"/>
  <c r="W51" i="18"/>
  <c r="V51" i="18"/>
  <c r="P51" i="18"/>
  <c r="O51" i="18"/>
  <c r="N51" i="18"/>
  <c r="M51" i="18"/>
  <c r="L51" i="18"/>
  <c r="K51" i="18"/>
  <c r="J51" i="18"/>
  <c r="I51" i="18"/>
  <c r="G51" i="18"/>
  <c r="F51" i="18"/>
  <c r="E49" i="18"/>
  <c r="H49" i="18" s="1"/>
  <c r="X44" i="18"/>
  <c r="W44" i="18"/>
  <c r="V44" i="18"/>
  <c r="P44" i="18"/>
  <c r="O44" i="18"/>
  <c r="N44" i="18"/>
  <c r="M44" i="18"/>
  <c r="L44" i="18"/>
  <c r="K44" i="18"/>
  <c r="I44" i="18"/>
  <c r="G44" i="18"/>
  <c r="F44" i="18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X18" i="18"/>
  <c r="W18" i="18"/>
  <c r="V18" i="18"/>
  <c r="P18" i="18"/>
  <c r="O18" i="18"/>
  <c r="N18" i="18"/>
  <c r="M18" i="18"/>
  <c r="L18" i="18"/>
  <c r="K18" i="18"/>
  <c r="I18" i="18"/>
  <c r="G18" i="18"/>
  <c r="J13" i="18"/>
  <c r="E13" i="18"/>
  <c r="H13" i="18" s="1"/>
  <c r="J12" i="18"/>
  <c r="E12" i="18"/>
  <c r="H12" i="18" s="1"/>
  <c r="J11" i="18"/>
  <c r="E11" i="18"/>
  <c r="H11" i="18" s="1"/>
  <c r="J10" i="18"/>
  <c r="E10" i="18"/>
  <c r="H10" i="18" s="1"/>
  <c r="J7" i="18"/>
  <c r="E7" i="18"/>
  <c r="H7" i="18" s="1"/>
  <c r="J41" i="20" l="1"/>
  <c r="L20" i="20"/>
  <c r="M22" i="20" s="1"/>
  <c r="Q41" i="20"/>
  <c r="E41" i="20"/>
  <c r="D41" i="20" s="1"/>
  <c r="E49" i="20"/>
  <c r="D49" i="20" s="1"/>
  <c r="Y41" i="20"/>
  <c r="J13" i="20"/>
  <c r="J49" i="20"/>
  <c r="L49" i="20"/>
  <c r="Q49" i="20" s="1"/>
  <c r="H28" i="20"/>
  <c r="Y20" i="20"/>
  <c r="I22" i="20"/>
  <c r="J20" i="20"/>
  <c r="I42" i="19"/>
  <c r="Q60" i="19"/>
  <c r="E60" i="19"/>
  <c r="Q40" i="19"/>
  <c r="E40" i="19"/>
  <c r="J40" i="19"/>
  <c r="M42" i="19"/>
  <c r="Q52" i="19"/>
  <c r="E52" i="19"/>
  <c r="Y52" i="19"/>
  <c r="M24" i="19"/>
  <c r="Y22" i="19"/>
  <c r="I24" i="19"/>
  <c r="J22" i="19"/>
  <c r="E22" i="19"/>
  <c r="H22" i="19" s="1"/>
  <c r="Q22" i="19"/>
  <c r="E18" i="18"/>
  <c r="H18" i="18" s="1"/>
  <c r="Q32" i="18"/>
  <c r="Y32" i="18"/>
  <c r="J32" i="18"/>
  <c r="E32" i="18"/>
  <c r="D18" i="18" s="1"/>
  <c r="H44" i="18"/>
  <c r="Y44" i="18"/>
  <c r="Q51" i="18"/>
  <c r="Y51" i="18"/>
  <c r="H51" i="18"/>
  <c r="E51" i="18"/>
  <c r="Q44" i="18"/>
  <c r="E44" i="18"/>
  <c r="J44" i="18"/>
  <c r="Q18" i="18"/>
  <c r="I20" i="18"/>
  <c r="J18" i="18"/>
  <c r="M20" i="18"/>
  <c r="H41" i="20" l="1"/>
  <c r="Q20" i="20"/>
  <c r="H49" i="20"/>
  <c r="H20" i="20"/>
  <c r="D20" i="20"/>
  <c r="H40" i="19"/>
  <c r="D61" i="19"/>
  <c r="H32" i="18"/>
  <c r="J7" i="8"/>
  <c r="E7" i="8"/>
  <c r="H7" i="8" s="1"/>
  <c r="L35" i="8" l="1"/>
  <c r="K35" i="8"/>
  <c r="I35" i="8"/>
  <c r="G35" i="8"/>
  <c r="F35" i="8"/>
  <c r="J17" i="8"/>
  <c r="H17" i="8"/>
  <c r="E17" i="8"/>
  <c r="J16" i="8"/>
  <c r="E16" i="8"/>
  <c r="H16" i="8" s="1"/>
  <c r="J15" i="8"/>
  <c r="H15" i="8"/>
  <c r="E15" i="8"/>
  <c r="J14" i="8"/>
  <c r="E14" i="8"/>
  <c r="H14" i="8" s="1"/>
  <c r="J13" i="8"/>
  <c r="E13" i="8"/>
  <c r="H13" i="8" s="1"/>
  <c r="J12" i="8"/>
  <c r="E12" i="8"/>
  <c r="H12" i="8" s="1"/>
  <c r="J11" i="8"/>
  <c r="E11" i="8"/>
  <c r="H11" i="8" s="1"/>
  <c r="J10" i="8"/>
  <c r="E10" i="8"/>
  <c r="H10" i="8" s="1"/>
  <c r="J9" i="8"/>
  <c r="H9" i="8"/>
  <c r="E9" i="8"/>
  <c r="J8" i="8"/>
  <c r="E8" i="8"/>
  <c r="H8" i="8" s="1"/>
  <c r="J6" i="8"/>
  <c r="E6" i="8"/>
  <c r="H6" i="8" s="1"/>
  <c r="J5" i="8"/>
  <c r="E5" i="8"/>
  <c r="H5" i="8" s="1"/>
  <c r="J4" i="8"/>
  <c r="E4" i="8"/>
  <c r="H4" i="8" s="1"/>
  <c r="J3" i="8"/>
  <c r="E3" i="8"/>
  <c r="H3" i="8" s="1"/>
  <c r="J27" i="8"/>
  <c r="J26" i="8"/>
  <c r="H21" i="8"/>
  <c r="J19" i="8"/>
  <c r="J20" i="8"/>
  <c r="J21" i="8"/>
  <c r="J22" i="8"/>
  <c r="J23" i="8"/>
  <c r="J18" i="8"/>
  <c r="J24" i="8"/>
  <c r="J25" i="8"/>
  <c r="J28" i="8"/>
  <c r="J29" i="8"/>
  <c r="J30" i="8"/>
  <c r="J31" i="8"/>
  <c r="J32" i="8"/>
  <c r="X35" i="8"/>
  <c r="W35" i="8"/>
  <c r="V35" i="8"/>
  <c r="P35" i="8"/>
  <c r="O35" i="8"/>
  <c r="N35" i="8"/>
  <c r="M35" i="8"/>
  <c r="E33" i="8"/>
  <c r="E32" i="8"/>
  <c r="E31" i="8"/>
  <c r="H31" i="8" s="1"/>
  <c r="E30" i="8"/>
  <c r="H30" i="8" s="1"/>
  <c r="E29" i="8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E20" i="8"/>
  <c r="H20" i="8" s="1"/>
  <c r="E19" i="8"/>
  <c r="H19" i="8" s="1"/>
  <c r="E18" i="8"/>
  <c r="H18" i="8" s="1"/>
  <c r="M37" i="8" l="1"/>
  <c r="E35" i="8"/>
  <c r="H35" i="8" s="1"/>
  <c r="Y35" i="8"/>
  <c r="J35" i="8"/>
  <c r="I37" i="8"/>
  <c r="H29" i="8"/>
  <c r="H32" i="8"/>
  <c r="Q35" i="8"/>
  <c r="H33" i="8"/>
</calcChain>
</file>

<file path=xl/sharedStrings.xml><?xml version="1.0" encoding="utf-8"?>
<sst xmlns="http://schemas.openxmlformats.org/spreadsheetml/2006/main" count="1734" uniqueCount="127">
  <si>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</si>
  <si>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</si>
  <si>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</si>
  <si>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</si>
  <si>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</si>
  <si>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</si>
  <si>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</si>
  <si>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</si>
  <si>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</si>
  <si>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</si>
  <si>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</si>
  <si>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</si>
  <si>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</si>
  <si>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</si>
  <si>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Ted</t>
  </si>
  <si>
    <t>Bart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</si>
  <si>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</si>
  <si>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</si>
  <si>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</si>
  <si>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</si>
  <si>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</si>
  <si>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</si>
  <si>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</si>
  <si>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</si>
  <si>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-</t>
  </si>
  <si>
    <t>Brent</t>
  </si>
  <si>
    <t>Sherry</t>
  </si>
  <si>
    <t>pos 1</t>
  </si>
  <si>
    <t>pos 2</t>
  </si>
  <si>
    <t>vip</t>
  </si>
  <si>
    <t xml:space="preserve"> Printed;  Waste Sheets.
 Bypass (@: []);  No-Show:  Decline,  Digital-only;  Stolen.</t>
  </si>
  <si>
    <t>AT&amp;T Stadium Tours 2023. DCR</t>
  </si>
  <si>
    <t>Tim</t>
  </si>
  <si>
    <t>Kim</t>
  </si>
  <si>
    <t>Roger</t>
  </si>
  <si>
    <t>n/a</t>
  </si>
  <si>
    <t>Carrie</t>
  </si>
  <si>
    <t>NO CUSTOMERS</t>
  </si>
  <si>
    <t>Suzanne,Sherry</t>
  </si>
  <si>
    <t>Bart,</t>
  </si>
  <si>
    <t>KIm</t>
  </si>
  <si>
    <t>Maria(Jerry)</t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</si>
  <si>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85 Ordered, 37 Printed</t>
    </r>
    <r>
      <rPr>
        <sz val="8"/>
        <rFont val="Calibri"/>
        <family val="2"/>
        <scheme val="minor"/>
      </rPr>
      <t xml:space="preserve"> [29d_9993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</si>
  <si>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30 Ordered, 27 Printed</t>
    </r>
    <r>
      <rPr>
        <sz val="8"/>
        <rFont val="Calibri"/>
        <family val="2"/>
        <scheme val="minor"/>
      </rPr>
      <t xml:space="preserve"> [29d_9996→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</si>
  <si>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 xml:space="preserve">; 17 Ordered, 12 Printed </t>
    </r>
    <r>
      <rPr>
        <sz val="8"/>
        <rFont val="Calibri"/>
        <family val="2"/>
        <scheme val="minor"/>
      </rPr>
      <t>[29d_0006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</si>
  <si>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56 Ordered, 40 Printed</t>
    </r>
    <r>
      <rPr>
        <sz val="8"/>
        <rFont val="Calibri"/>
        <family val="2"/>
        <scheme val="minor"/>
      </rPr>
      <t xml:space="preserve"> [29d_9998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</si>
  <si>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40 Ordered, 42 Printed</t>
    </r>
    <r>
      <rPr>
        <sz val="8"/>
        <rFont val="Calibri"/>
        <family val="2"/>
        <scheme val="minor"/>
      </rPr>
      <t xml:space="preserve"> [29d_0010 → website]</t>
    </r>
  </si>
  <si>
    <r>
      <t xml:space="preserve">(request photo on the field)
</t>
    </r>
    <r>
      <rPr>
        <b/>
        <i/>
        <sz val="8"/>
        <rFont val="Calibri"/>
        <family val="2"/>
        <scheme val="minor"/>
      </rPr>
      <t>Star Photo Op</t>
    </r>
    <r>
      <rPr>
        <b/>
        <sz val="8"/>
        <rFont val="Calibri"/>
        <family val="2"/>
        <scheme val="minor"/>
      </rPr>
      <t xml:space="preserve">; 24 Ordered, 21 Printed </t>
    </r>
    <r>
      <rPr>
        <sz val="8"/>
        <rFont val="Calibri"/>
        <family val="2"/>
        <scheme val="minor"/>
      </rPr>
      <t>[30DC_3378 → Website]</t>
    </r>
  </si>
  <si>
    <t>Tour guide did not return.</t>
  </si>
  <si>
    <t xml:space="preserve"> 19 Printed; 9 Waste Sheets.
4 Bypass (4@2:00 [Roger]);  2 No-Show: 3 Decline, 0 Digital-only; 0 Stolen.</t>
  </si>
  <si>
    <t>AT&amp;T Stadium Tours 2023.11.01 DCR</t>
  </si>
  <si>
    <t># Rasters</t>
  </si>
  <si>
    <t>STAR</t>
  </si>
  <si>
    <r>
      <t xml:space="preserve">
</t>
    </r>
    <r>
      <rPr>
        <b/>
        <i/>
        <sz val="8"/>
        <rFont val="Calibri"/>
        <family val="2"/>
        <scheme val="minor"/>
      </rPr>
      <t>Star Photo Op</t>
    </r>
    <r>
      <rPr>
        <b/>
        <sz val="8"/>
        <rFont val="Calibri"/>
        <family val="2"/>
        <scheme val="minor"/>
      </rPr>
      <t xml:space="preserve">;  </t>
    </r>
    <r>
      <rPr>
        <sz val="8"/>
        <rFont val="Calibri"/>
        <family val="2"/>
        <scheme val="minor"/>
      </rPr>
      <t>[30DC → Website]</t>
    </r>
  </si>
  <si>
    <t>Total Rasters</t>
  </si>
  <si>
    <t>TOURS (SUBTOTALS)</t>
  </si>
  <si>
    <t>STAR (SUBTOTALS)</t>
  </si>
  <si>
    <t>TOTAL PRINTS (w duplicates)</t>
  </si>
  <si>
    <t>No shows for DCR</t>
  </si>
  <si>
    <t>(+1 for VIPs)</t>
  </si>
  <si>
    <t>Joy</t>
  </si>
  <si>
    <t>Sammye</t>
  </si>
  <si>
    <t>Joy, Kathy (Sandra), Kim</t>
  </si>
  <si>
    <t>Suzanne</t>
  </si>
  <si>
    <t>Manda</t>
  </si>
  <si>
    <t>Wayne</t>
  </si>
  <si>
    <t>Gloria</t>
  </si>
  <si>
    <t>Todd</t>
  </si>
  <si>
    <r>
      <t xml:space="preserve">Concourse Photo Op; 20 Ordered, 17 Printed </t>
    </r>
    <r>
      <rPr>
        <sz val="8"/>
        <rFont val="Calibri"/>
        <family val="2"/>
        <scheme val="minor"/>
      </rPr>
      <t>[29DC0015 → website]</t>
    </r>
  </si>
  <si>
    <t>N/A</t>
  </si>
  <si>
    <t>NO PHOTOS</t>
  </si>
  <si>
    <t>AT&amp;T Stadium Tours 2023.11.03 DCR
AT&amp;T Stadium Tours 2023.11.03 DCR &amp; Sales Notes are attached.</t>
  </si>
  <si>
    <r>
      <rPr>
        <i/>
        <sz val="8"/>
        <rFont val="Calibri"/>
        <family val="2"/>
        <scheme val="minor"/>
      </rPr>
      <t>Star Photo Op Requested;  Stuck in Traffic, shoot delayed.</t>
    </r>
    <r>
      <rPr>
        <b/>
        <sz val="8"/>
        <rFont val="Calibri"/>
        <family val="2"/>
        <scheme val="minor"/>
      </rPr>
      <t xml:space="preserve">
Star Photo Op; 20 Ordered, 20 Printed </t>
    </r>
    <r>
      <rPr>
        <sz val="8"/>
        <rFont val="Calibri"/>
        <family val="2"/>
        <scheme val="minor"/>
      </rPr>
      <t>[29DC0036 → website]</t>
    </r>
  </si>
  <si>
    <r>
      <t xml:space="preserve">Concourse Photo op </t>
    </r>
    <r>
      <rPr>
        <i/>
        <sz val="8"/>
        <rFont val="Calibri"/>
        <family val="2"/>
        <scheme val="minor"/>
      </rPr>
      <t>on West-side due to Parade. Split into 3 groups:</t>
    </r>
    <r>
      <rPr>
        <b/>
        <sz val="8"/>
        <rFont val="Calibri"/>
        <family val="2"/>
        <scheme val="minor"/>
      </rPr>
      <t xml:space="preserve">
120 Ordered, 101 Printed </t>
    </r>
    <r>
      <rPr>
        <sz val="8"/>
        <rFont val="Calibri"/>
        <family val="2"/>
        <scheme val="minor"/>
      </rPr>
      <t>[29DC0021, 29DC0021 &amp; 29DC0030  → website]</t>
    </r>
  </si>
  <si>
    <r>
      <rPr>
        <i/>
        <sz val="8"/>
        <rFont val="Calibri"/>
        <family val="2"/>
        <scheme val="minor"/>
      </rPr>
      <t>Tour Guide changed, shoot delayed.  Star Photo Op Requested;</t>
    </r>
    <r>
      <rPr>
        <b/>
        <sz val="8"/>
        <rFont val="Calibri"/>
        <family val="2"/>
        <scheme val="minor"/>
      </rPr>
      <t xml:space="preserve">
Star Photo Op; 17 Ordered, 17 Printed</t>
    </r>
    <r>
      <rPr>
        <sz val="8"/>
        <rFont val="Calibri"/>
        <family val="2"/>
        <scheme val="minor"/>
      </rPr>
      <t xml:space="preserve"> [29DC0038 → Website] . SENT DIGITALLY</t>
    </r>
  </si>
  <si>
    <r>
      <rPr>
        <i/>
        <sz val="8"/>
        <rFont val="Calibri"/>
        <family val="2"/>
        <scheme val="minor"/>
      </rPr>
      <t>Star Photo Op Requested;</t>
    </r>
    <r>
      <rPr>
        <b/>
        <sz val="8"/>
        <rFont val="Calibri"/>
        <family val="2"/>
        <scheme val="minor"/>
      </rPr>
      <t xml:space="preserve">
Star Photo Op; 38 Ordered, 34 Printed</t>
    </r>
    <r>
      <rPr>
        <sz val="8"/>
        <rFont val="Calibri"/>
        <family val="2"/>
        <scheme val="minor"/>
      </rPr>
      <t xml:space="preserve"> [29DC0043 → website] . </t>
    </r>
  </si>
  <si>
    <t>RASTERS</t>
  </si>
  <si>
    <t>Checked with Security @ 7pm, Wayne arrived 7:15 with half his group.</t>
  </si>
  <si>
    <t>Larry</t>
  </si>
  <si>
    <t>Phil</t>
  </si>
  <si>
    <t>Steve</t>
  </si>
  <si>
    <t>Tony</t>
  </si>
  <si>
    <t>Glen</t>
  </si>
  <si>
    <r>
      <t>Concourse VIP Photo Op; 20 Ordered, 43 Printed</t>
    </r>
    <r>
      <rPr>
        <sz val="8"/>
        <rFont val="Calibri"/>
        <family val="2"/>
        <scheme val="minor"/>
      </rPr>
      <t xml:space="preserve"> [29dc0049→ website]</t>
    </r>
  </si>
  <si>
    <t>Locker Room VIP Photo Op Requested for Proposal</t>
  </si>
  <si>
    <t>1  digital-only sold already</t>
  </si>
  <si>
    <t>&lt;1/2 split in 2x payments</t>
  </si>
  <si>
    <t>3 declines (single white males)</t>
  </si>
  <si>
    <t>declined for purchasing online later</t>
  </si>
  <si>
    <t>45DC3206 stolen via cellphone camera</t>
  </si>
  <si>
    <t>&lt;1/2 sales split in 2x payments</t>
  </si>
  <si>
    <t>Tour Guide did not return to kiosk; sent small portion of group down unaccompanied.</t>
  </si>
  <si>
    <t>D</t>
  </si>
  <si>
    <t>Tour Guide did not return to kiosk; Determined as Bypass @ 7pm</t>
  </si>
  <si>
    <r>
      <t>Locker Room VIP Photo Op Requested for Proposal
Locker Room Photo Op; 2 Ordered; 2 Printed</t>
    </r>
    <r>
      <rPr>
        <sz val="8"/>
        <rFont val="Calibri"/>
        <family val="2"/>
        <scheme val="minor"/>
      </rPr>
      <t xml:space="preserve"> [29DC0073 → website]</t>
    </r>
  </si>
  <si>
    <t>Jody</t>
  </si>
  <si>
    <t>Maria</t>
  </si>
  <si>
    <t>Maria/Ted</t>
  </si>
  <si>
    <t>AT&amp;T Stadium Tours 2023.11.05 DCR
AT&amp;T Stadium Tours 2023.11.05 DCR &amp; Sales Notes are attached.</t>
  </si>
  <si>
    <r>
      <t xml:space="preserve">Concourse VIP Photo Op; 22 Ordered, 21 Printed </t>
    </r>
    <r>
      <rPr>
        <sz val="8"/>
        <rFont val="Calibri"/>
        <family val="2"/>
        <scheme val="minor"/>
      </rPr>
      <t>[29DC0078 → website]</t>
    </r>
  </si>
  <si>
    <t>&lt; did not see it happen, but numbers show one missing.</t>
  </si>
  <si>
    <r>
      <t>Concourse VIP Photo Op; 60 Ordered, 41 Printed</t>
    </r>
    <r>
      <rPr>
        <sz val="8"/>
        <rFont val="Calibri"/>
        <family val="2"/>
        <scheme val="minor"/>
      </rPr>
      <t xml:space="preserve"> [29DC0090 → website]</t>
    </r>
  </si>
  <si>
    <t>Kathy</t>
  </si>
  <si>
    <t>Cliff</t>
  </si>
  <si>
    <t>Cliff (Jerry)</t>
  </si>
  <si>
    <t>Todd (Joanie)</t>
  </si>
  <si>
    <r>
      <t>Locker Room Photo Op; 4 Ordered, 4 Printed.</t>
    </r>
    <r>
      <rPr>
        <sz val="8"/>
        <rFont val="Calibri"/>
        <family val="2"/>
        <scheme val="minor"/>
      </rPr>
      <t xml:space="preserve"> [29DC0016→website]</t>
    </r>
  </si>
  <si>
    <t>29DC</t>
  </si>
  <si>
    <t>30DC</t>
  </si>
  <si>
    <r>
      <t>Locker Room Photo Op; 70 Ordered, 49 Printed.</t>
    </r>
    <r>
      <rPr>
        <sz val="8"/>
        <rFont val="Calibri"/>
        <family val="2"/>
        <scheme val="minor"/>
      </rPr>
      <t xml:space="preserve"> [30DC3454→website]</t>
    </r>
  </si>
  <si>
    <r>
      <t>Locker Room Photo Op; 21 Ordered, 22 Printed.</t>
    </r>
    <r>
      <rPr>
        <sz val="8"/>
        <rFont val="Calibri"/>
        <family val="2"/>
        <scheme val="minor"/>
      </rPr>
      <t xml:space="preserve"> [30DC3458→website]</t>
    </r>
  </si>
  <si>
    <r>
      <t>Locker Room Photo Op</t>
    </r>
    <r>
      <rPr>
        <sz val="8"/>
        <rFont val="Calibri"/>
        <family val="2"/>
        <scheme val="minor"/>
      </rPr>
      <t xml:space="preserve"> [29DC]</t>
    </r>
  </si>
  <si>
    <r>
      <t xml:space="preserve">Locker Room Photo Op </t>
    </r>
    <r>
      <rPr>
        <sz val="8"/>
        <rFont val="Calibri"/>
        <family val="2"/>
        <scheme val="minor"/>
      </rPr>
      <t xml:space="preserve"> [30DC]</t>
    </r>
  </si>
  <si>
    <r>
      <t>Green Screen Photo Op</t>
    </r>
    <r>
      <rPr>
        <sz val="8"/>
        <rFont val="Calibri"/>
        <family val="2"/>
        <scheme val="minor"/>
      </rPr>
      <t xml:space="preserve">  [45DC]</t>
    </r>
  </si>
  <si>
    <t>45DC</t>
  </si>
  <si>
    <t>CLOSE</t>
  </si>
  <si>
    <t>LOCKER</t>
  </si>
  <si>
    <r>
      <t>Locker Room Photo Op</t>
    </r>
    <r>
      <rPr>
        <sz val="8"/>
        <rFont val="Calibri"/>
        <family val="2"/>
        <scheme val="minor"/>
      </rPr>
      <t xml:space="preserve"> [30DC]</t>
    </r>
  </si>
  <si>
    <t>AT&amp;T Stadium Tours 2023.11.07 DCR</t>
  </si>
  <si>
    <t>26 Printed; 17 Waste Sheets.
3 Bypass (4:00 [Todd]); 5 No-Show: 8 Decline, 1 Digital-only;  Stolen.</t>
  </si>
  <si>
    <t>#SHOT</t>
  </si>
  <si>
    <t>SUBTOTALS (30DC)</t>
  </si>
  <si>
    <t>SUBTOTALS (29DC)</t>
  </si>
  <si>
    <r>
      <t>Locker Room Photo Op; 40 Ordered,  37 Printed.</t>
    </r>
    <r>
      <rPr>
        <sz val="8"/>
        <rFont val="Calibri"/>
        <family val="2"/>
        <scheme val="minor"/>
      </rPr>
      <t xml:space="preserve"> [29DC0123→website]</t>
    </r>
  </si>
  <si>
    <r>
      <t>Locker Room Photo Op; 20 Ordered,  Printed.</t>
    </r>
    <r>
      <rPr>
        <sz val="8"/>
        <rFont val="Calibri"/>
        <family val="2"/>
        <scheme val="minor"/>
      </rPr>
      <t xml:space="preserve"> [29DC→website]</t>
    </r>
  </si>
  <si>
    <r>
      <t>Locker Room Photo Op; 20 Ordered,  18 Printed.</t>
    </r>
    <r>
      <rPr>
        <sz val="8"/>
        <rFont val="Calibri"/>
        <family val="2"/>
        <scheme val="minor"/>
      </rPr>
      <t xml:space="preserve"> [29DC0127→website]</t>
    </r>
  </si>
  <si>
    <t>&lt; Locker room not tracked.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</si>
</sst>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5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6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49" fontId="0" fillId="9" borderId="19" xfId="0" applyNumberForma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1" fontId="7" fillId="9" borderId="19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19" xfId="0" applyNumberFormat="1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11" borderId="28" xfId="0" applyFont="1" applyFill="1" applyBorder="1" applyAlignment="1">
      <alignment horizontal="center" vertical="center"/>
    </xf>
    <xf numFmtId="1" fontId="11" fillId="4" borderId="26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1" fontId="11" fillId="4" borderId="29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11" borderId="2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19" xfId="0" applyFont="1" applyFill="1" applyBorder="1" applyAlignment="1">
      <alignment horizontal="center" vertical="center" textRotation="90"/>
    </xf>
    <xf numFmtId="0" fontId="2" fillId="5" borderId="22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  <xf numFmtId="0" fontId="2" fillId="6" borderId="1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4" fillId="8" borderId="24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" fontId="10" fillId="4" borderId="12" xfId="0" applyNumberFormat="1" applyFont="1" applyFill="1" applyBorder="1" applyAlignment="1">
      <alignment horizontal="center" vertical="center"/>
    </xf>
    <xf numFmtId="20" fontId="10" fillId="10" borderId="12" xfId="0" applyNumberFormat="1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vertical="center"/>
    </xf>
    <xf numFmtId="0" fontId="10" fillId="5" borderId="15" xfId="0" applyFont="1" applyFill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0" fillId="0" borderId="0" xfId="0" applyFont="1"/>
    <xf numFmtId="20" fontId="10" fillId="12" borderId="12" xfId="0" applyNumberFormat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vertical="center"/>
    </xf>
    <xf numFmtId="0" fontId="10" fillId="12" borderId="15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14" fillId="12" borderId="15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1" fontId="10" fillId="12" borderId="15" xfId="0" applyNumberFormat="1" applyFont="1" applyFill="1" applyBorder="1" applyAlignment="1">
      <alignment horizontal="center" vertical="center"/>
    </xf>
    <xf numFmtId="164" fontId="10" fillId="10" borderId="12" xfId="0" applyNumberFormat="1" applyFont="1" applyFill="1" applyBorder="1" applyAlignment="1">
      <alignment horizontal="center"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2" borderId="12" xfId="0" applyNumberFormat="1" applyFont="1" applyFill="1" applyBorder="1" applyAlignment="1">
      <alignment horizontal="center" vertical="center"/>
    </xf>
    <xf numFmtId="164" fontId="10" fillId="12" borderId="16" xfId="0" applyNumberFormat="1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20" fontId="10" fillId="8" borderId="12" xfId="0" applyNumberFormat="1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vertical="center"/>
    </xf>
    <xf numFmtId="164" fontId="10" fillId="8" borderId="12" xfId="0" applyNumberFormat="1" applyFont="1" applyFill="1" applyBorder="1" applyAlignment="1">
      <alignment horizontal="center" vertical="center"/>
    </xf>
    <xf numFmtId="164" fontId="10" fillId="8" borderId="16" xfId="0" applyNumberFormat="1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20" fontId="10" fillId="6" borderId="12" xfId="0" applyNumberFormat="1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vertical="center"/>
    </xf>
    <xf numFmtId="164" fontId="10" fillId="6" borderId="12" xfId="0" applyNumberFormat="1" applyFont="1" applyFill="1" applyBorder="1" applyAlignment="1">
      <alignment horizontal="center" vertical="center"/>
    </xf>
    <xf numFmtId="164" fontId="10" fillId="6" borderId="16" xfId="0" applyNumberFormat="1" applyFont="1" applyFill="1" applyBorder="1" applyAlignment="1">
      <alignment horizontal="center" vertical="center"/>
    </xf>
    <xf numFmtId="1" fontId="10" fillId="6" borderId="15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0" fontId="10" fillId="15" borderId="12" xfId="0" applyNumberFormat="1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vertical="center"/>
    </xf>
    <xf numFmtId="164" fontId="10" fillId="15" borderId="12" xfId="0" applyNumberFormat="1" applyFont="1" applyFill="1" applyBorder="1" applyAlignment="1">
      <alignment horizontal="center" vertical="center"/>
    </xf>
    <xf numFmtId="164" fontId="10" fillId="15" borderId="16" xfId="0" applyNumberFormat="1" applyFont="1" applyFill="1" applyBorder="1" applyAlignment="1">
      <alignment horizontal="center" vertical="center"/>
    </xf>
    <xf numFmtId="0" fontId="10" fillId="15" borderId="15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center" vertical="center"/>
    </xf>
    <xf numFmtId="0" fontId="10" fillId="15" borderId="14" xfId="0" applyFont="1" applyFill="1" applyBorder="1" applyAlignment="1">
      <alignment horizontal="center" vertical="center"/>
    </xf>
    <xf numFmtId="0" fontId="10" fillId="15" borderId="0" xfId="0" applyFont="1" applyFill="1" applyAlignment="1">
      <alignment horizontal="right"/>
    </xf>
    <xf numFmtId="0" fontId="14" fillId="7" borderId="13" xfId="0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24" fillId="0" borderId="0" xfId="0" applyFont="1"/>
    <xf numFmtId="20" fontId="10" fillId="17" borderId="12" xfId="0" applyNumberFormat="1" applyFont="1" applyFill="1" applyBorder="1" applyAlignment="1">
      <alignment horizontal="center" vertical="center"/>
    </xf>
    <xf numFmtId="0" fontId="15" fillId="17" borderId="13" xfId="0" applyFont="1" applyFill="1" applyBorder="1" applyAlignment="1">
      <alignment vertical="center"/>
    </xf>
    <xf numFmtId="164" fontId="10" fillId="17" borderId="12" xfId="0" applyNumberFormat="1" applyFont="1" applyFill="1" applyBorder="1" applyAlignment="1">
      <alignment horizontal="center" vertical="center"/>
    </xf>
    <xf numFmtId="164" fontId="10" fillId="17" borderId="16" xfId="0" applyNumberFormat="1" applyFont="1" applyFill="1" applyBorder="1" applyAlignment="1">
      <alignment horizontal="center" vertical="center"/>
    </xf>
    <xf numFmtId="0" fontId="10" fillId="17" borderId="15" xfId="0" applyFont="1" applyFill="1" applyBorder="1" applyAlignment="1">
      <alignment horizontal="center" vertical="center"/>
    </xf>
    <xf numFmtId="0" fontId="10" fillId="17" borderId="12" xfId="0" applyFont="1" applyFill="1" applyBorder="1" applyAlignment="1">
      <alignment horizontal="center" vertical="center"/>
    </xf>
    <xf numFmtId="0" fontId="10" fillId="17" borderId="13" xfId="0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right" vertical="center"/>
    </xf>
    <xf numFmtId="0" fontId="10" fillId="9" borderId="15" xfId="0" applyFont="1" applyFill="1" applyBorder="1" applyAlignment="1">
      <alignment horizontal="center" vertical="center"/>
    </xf>
    <xf numFmtId="0" fontId="11" fillId="9" borderId="27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 textRotation="90"/>
    </xf>
    <xf numFmtId="0" fontId="2" fillId="9" borderId="2" xfId="0" applyFont="1" applyFill="1" applyBorder="1" applyAlignment="1">
      <alignment horizontal="center" vertical="center" textRotation="90"/>
    </xf>
    <xf numFmtId="0" fontId="18" fillId="12" borderId="32" xfId="0" applyFont="1" applyFill="1" applyBorder="1" applyAlignment="1">
      <alignment vertical="center" wrapText="1"/>
    </xf>
    <xf numFmtId="0" fontId="18" fillId="12" borderId="33" xfId="0" applyFont="1" applyFill="1" applyBorder="1" applyAlignment="1">
      <alignment vertical="center" wrapText="1"/>
    </xf>
    <xf numFmtId="0" fontId="18" fillId="12" borderId="18" xfId="0" applyFont="1" applyFill="1" applyBorder="1" applyAlignment="1">
      <alignment vertical="center" wrapText="1"/>
    </xf>
    <xf numFmtId="0" fontId="18" fillId="10" borderId="32" xfId="0" applyFont="1" applyFill="1" applyBorder="1" applyAlignment="1">
      <alignment vertical="center" wrapText="1"/>
    </xf>
    <xf numFmtId="0" fontId="18" fillId="10" borderId="33" xfId="0" applyFont="1" applyFill="1" applyBorder="1" applyAlignment="1">
      <alignment vertical="center" wrapText="1"/>
    </xf>
    <xf numFmtId="0" fontId="18" fillId="10" borderId="18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9" fillId="9" borderId="32" xfId="0" applyFont="1" applyFill="1" applyBorder="1" applyAlignment="1">
      <alignment vertical="center"/>
    </xf>
    <xf numFmtId="0" fontId="9" fillId="9" borderId="33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5" xfId="0" applyFont="1" applyFill="1" applyBorder="1" applyAlignment="1">
      <alignment vertical="center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left" vertical="top" wrapText="1"/>
    </xf>
    <xf numFmtId="0" fontId="18" fillId="17" borderId="32" xfId="0" applyFont="1" applyFill="1" applyBorder="1" applyAlignment="1">
      <alignment vertical="center" wrapText="1"/>
    </xf>
    <xf numFmtId="0" fontId="18" fillId="17" borderId="33" xfId="0" applyFont="1" applyFill="1" applyBorder="1" applyAlignment="1">
      <alignment vertical="center" wrapText="1"/>
    </xf>
    <xf numFmtId="0" fontId="18" fillId="17" borderId="18" xfId="0" applyFont="1" applyFill="1" applyBorder="1" applyAlignment="1">
      <alignment vertical="center" wrapText="1"/>
    </xf>
    <xf numFmtId="0" fontId="23" fillId="10" borderId="36" xfId="0" applyFont="1" applyFill="1" applyBorder="1" applyAlignment="1">
      <alignment horizontal="left" vertical="top" wrapText="1"/>
    </xf>
    <xf numFmtId="0" fontId="23" fillId="10" borderId="37" xfId="0" applyFont="1" applyFill="1" applyBorder="1" applyAlignment="1">
      <alignment horizontal="left" vertical="top" wrapText="1"/>
    </xf>
    <xf numFmtId="0" fontId="23" fillId="10" borderId="38" xfId="0" applyFont="1" applyFill="1" applyBorder="1" applyAlignment="1">
      <alignment horizontal="left" vertical="top" wrapText="1"/>
    </xf>
    <xf numFmtId="0" fontId="13" fillId="10" borderId="32" xfId="0" applyFont="1" applyFill="1" applyBorder="1" applyAlignment="1">
      <alignment vertical="center" wrapText="1"/>
    </xf>
    <xf numFmtId="0" fontId="13" fillId="10" borderId="33" xfId="0" applyFont="1" applyFill="1" applyBorder="1" applyAlignment="1">
      <alignment vertical="center" wrapText="1"/>
    </xf>
    <xf numFmtId="0" fontId="13" fillId="10" borderId="18" xfId="0" applyFont="1" applyFill="1" applyBorder="1" applyAlignment="1">
      <alignment vertical="center" wrapText="1"/>
    </xf>
    <xf numFmtId="0" fontId="19" fillId="10" borderId="32" xfId="0" applyFont="1" applyFill="1" applyBorder="1" applyAlignment="1">
      <alignment vertical="center" wrapText="1"/>
    </xf>
    <xf numFmtId="0" fontId="19" fillId="10" borderId="33" xfId="0" applyFont="1" applyFill="1" applyBorder="1" applyAlignment="1">
      <alignment vertical="center" wrapText="1"/>
    </xf>
    <xf numFmtId="0" fontId="19" fillId="10" borderId="18" xfId="0" applyFont="1" applyFill="1" applyBorder="1" applyAlignment="1">
      <alignment vertical="center" wrapText="1"/>
    </xf>
    <xf numFmtId="0" fontId="17" fillId="10" borderId="32" xfId="0" applyFont="1" applyFill="1" applyBorder="1" applyAlignment="1">
      <alignment vertical="center" wrapText="1"/>
    </xf>
    <xf numFmtId="0" fontId="17" fillId="10" borderId="33" xfId="0" applyFont="1" applyFill="1" applyBorder="1" applyAlignment="1">
      <alignment vertical="center" wrapText="1"/>
    </xf>
    <xf numFmtId="0" fontId="17" fillId="10" borderId="18" xfId="0" applyFont="1" applyFill="1" applyBorder="1" applyAlignment="1">
      <alignment vertical="center" wrapText="1"/>
    </xf>
    <xf numFmtId="0" fontId="21" fillId="10" borderId="32" xfId="0" applyFont="1" applyFill="1" applyBorder="1" applyAlignment="1">
      <alignment vertical="center" wrapText="1"/>
    </xf>
    <xf numFmtId="0" fontId="21" fillId="10" borderId="33" xfId="0" applyFont="1" applyFill="1" applyBorder="1" applyAlignment="1">
      <alignment vertical="center" wrapText="1"/>
    </xf>
    <xf numFmtId="0" fontId="21" fillId="10" borderId="18" xfId="0" applyFont="1" applyFill="1" applyBorder="1" applyAlignment="1">
      <alignment vertical="center" wrapText="1"/>
    </xf>
    <xf numFmtId="0" fontId="18" fillId="15" borderId="32" xfId="0" applyFont="1" applyFill="1" applyBorder="1" applyAlignment="1">
      <alignment vertical="center" wrapText="1"/>
    </xf>
    <xf numFmtId="0" fontId="18" fillId="15" borderId="33" xfId="0" applyFont="1" applyFill="1" applyBorder="1" applyAlignment="1">
      <alignment vertical="center" wrapText="1"/>
    </xf>
    <xf numFmtId="0" fontId="18" fillId="15" borderId="18" xfId="0" applyFont="1" applyFill="1" applyBorder="1" applyAlignment="1">
      <alignment vertical="center" wrapText="1"/>
    </xf>
    <xf numFmtId="0" fontId="18" fillId="8" borderId="32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vertical="center" wrapText="1"/>
    </xf>
    <xf numFmtId="0" fontId="18" fillId="8" borderId="18" xfId="0" applyFont="1" applyFill="1" applyBorder="1" applyAlignment="1">
      <alignment vertical="center" wrapText="1"/>
    </xf>
    <xf numFmtId="0" fontId="18" fillId="6" borderId="32" xfId="0" applyFont="1" applyFill="1" applyBorder="1" applyAlignment="1">
      <alignment vertical="center" wrapText="1"/>
    </xf>
    <xf numFmtId="0" fontId="18" fillId="6" borderId="33" xfId="0" applyFont="1" applyFill="1" applyBorder="1" applyAlignment="1">
      <alignment vertical="center" wrapText="1"/>
    </xf>
    <xf numFmtId="0" fontId="18" fillId="6" borderId="18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49"/>
  <sheetViews>
    <sheetView tabSelected="1" zoomScale="80" zoomScaleNormal="80" workbookViewId="0">
      <selection activeCell="C30" sqref="C3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130" bestFit="1" customWidth="1"/>
  </cols>
  <sheetData>
    <row r="1" spans="1:25" s="13" customFormat="1" ht="66.7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52" t="s">
        <v>13</v>
      </c>
      <c r="R1" s="153"/>
      <c r="S1" s="153"/>
      <c r="T1" s="153"/>
      <c r="U1" s="154"/>
      <c r="V1" s="13" t="s">
        <v>29</v>
      </c>
      <c r="W1" s="13" t="s">
        <v>27</v>
      </c>
      <c r="X1" s="13" t="s">
        <v>28</v>
      </c>
    </row>
    <row r="2" spans="1:25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55"/>
      <c r="R2" s="156"/>
      <c r="S2" s="156"/>
      <c r="T2" s="156"/>
      <c r="U2" s="157"/>
    </row>
    <row r="3" spans="1:25" s="73" customFormat="1" ht="26.25" customHeight="1" x14ac:dyDescent="0.25">
      <c r="A3" s="68">
        <v>0.41666666666666669</v>
      </c>
      <c r="B3" s="69" t="s">
        <v>32</v>
      </c>
      <c r="C3" s="91">
        <v>104</v>
      </c>
      <c r="D3" s="92">
        <v>110</v>
      </c>
      <c r="E3" s="67">
        <f t="shared" ref="E3:E5" si="0">IF(ISBLANK(C3),0,(D3-C3+1))</f>
        <v>7</v>
      </c>
      <c r="F3" s="70">
        <v>6</v>
      </c>
      <c r="G3" s="70">
        <v>0</v>
      </c>
      <c r="H3" s="71">
        <f>E3-G3-F3</f>
        <v>1</v>
      </c>
      <c r="I3" s="78">
        <v>1</v>
      </c>
      <c r="J3" s="72">
        <f>I3-SUM(L3:P3,K3)</f>
        <v>0</v>
      </c>
      <c r="K3" s="79">
        <v>0</v>
      </c>
      <c r="L3" s="63">
        <v>0</v>
      </c>
      <c r="M3" s="65">
        <v>0</v>
      </c>
      <c r="N3" s="65">
        <v>1</v>
      </c>
      <c r="O3" s="65">
        <v>0</v>
      </c>
      <c r="P3" s="66">
        <v>0</v>
      </c>
      <c r="Q3" s="149" t="s">
        <v>111</v>
      </c>
      <c r="R3" s="150"/>
      <c r="S3" s="150"/>
      <c r="T3" s="150"/>
      <c r="U3" s="151"/>
      <c r="V3" s="131" t="s">
        <v>24</v>
      </c>
      <c r="W3" s="131">
        <v>0</v>
      </c>
      <c r="X3" s="131">
        <v>0</v>
      </c>
      <c r="Y3" s="73" t="s">
        <v>107</v>
      </c>
    </row>
    <row r="4" spans="1:25" s="73" customFormat="1" ht="26.25" customHeight="1" x14ac:dyDescent="0.25">
      <c r="A4" s="74">
        <v>0.41666666666666669</v>
      </c>
      <c r="B4" s="75" t="s">
        <v>79</v>
      </c>
      <c r="C4" s="93">
        <v>3451</v>
      </c>
      <c r="D4" s="94">
        <v>3455</v>
      </c>
      <c r="E4" s="67">
        <f t="shared" si="0"/>
        <v>5</v>
      </c>
      <c r="F4" s="76">
        <v>5</v>
      </c>
      <c r="G4" s="76" t="s">
        <v>24</v>
      </c>
      <c r="H4" s="71" t="s">
        <v>24</v>
      </c>
      <c r="I4" s="80" t="s">
        <v>24</v>
      </c>
      <c r="J4" s="72" t="s">
        <v>24</v>
      </c>
      <c r="K4" s="77" t="s">
        <v>24</v>
      </c>
      <c r="L4" s="86" t="s">
        <v>24</v>
      </c>
      <c r="M4" s="87" t="s">
        <v>24</v>
      </c>
      <c r="N4" s="87" t="s">
        <v>24</v>
      </c>
      <c r="O4" s="87" t="s">
        <v>24</v>
      </c>
      <c r="P4" s="88" t="s">
        <v>24</v>
      </c>
      <c r="Q4" s="146" t="s">
        <v>109</v>
      </c>
      <c r="R4" s="147"/>
      <c r="S4" s="147"/>
      <c r="T4" s="147"/>
      <c r="U4" s="148"/>
      <c r="V4" s="131">
        <v>70</v>
      </c>
      <c r="W4" s="131" t="s">
        <v>24</v>
      </c>
      <c r="X4" s="131" t="s">
        <v>24</v>
      </c>
      <c r="Y4" s="73" t="s">
        <v>108</v>
      </c>
    </row>
    <row r="5" spans="1:25" s="73" customFormat="1" ht="26.25" customHeight="1" x14ac:dyDescent="0.25">
      <c r="A5" s="74">
        <v>0.42708333333333331</v>
      </c>
      <c r="B5" s="75" t="s">
        <v>63</v>
      </c>
      <c r="C5" s="93">
        <v>15</v>
      </c>
      <c r="D5" s="94">
        <v>16</v>
      </c>
      <c r="E5" s="67">
        <f t="shared" si="0"/>
        <v>2</v>
      </c>
      <c r="F5" s="76">
        <v>2</v>
      </c>
      <c r="G5" s="76" t="s">
        <v>24</v>
      </c>
      <c r="H5" s="71" t="s">
        <v>24</v>
      </c>
      <c r="I5" s="80" t="s">
        <v>24</v>
      </c>
      <c r="J5" s="72" t="s">
        <v>24</v>
      </c>
      <c r="K5" s="77" t="s">
        <v>24</v>
      </c>
      <c r="L5" s="86" t="s">
        <v>24</v>
      </c>
      <c r="M5" s="87" t="s">
        <v>24</v>
      </c>
      <c r="N5" s="87" t="s">
        <v>24</v>
      </c>
      <c r="O5" s="87" t="s">
        <v>24</v>
      </c>
      <c r="P5" s="88" t="s">
        <v>24</v>
      </c>
      <c r="Q5" s="146" t="s">
        <v>106</v>
      </c>
      <c r="R5" s="147"/>
      <c r="S5" s="147"/>
      <c r="T5" s="147"/>
      <c r="U5" s="148"/>
      <c r="V5" s="131">
        <v>4</v>
      </c>
      <c r="W5" s="131" t="s">
        <v>24</v>
      </c>
      <c r="X5" s="131" t="s">
        <v>24</v>
      </c>
      <c r="Y5" s="73" t="s">
        <v>107</v>
      </c>
    </row>
    <row r="6" spans="1:25" s="73" customFormat="1" ht="26.25" customHeight="1" x14ac:dyDescent="0.25">
      <c r="A6" s="74">
        <v>0.4375</v>
      </c>
      <c r="B6" s="75" t="s">
        <v>60</v>
      </c>
      <c r="C6" s="93">
        <v>3456</v>
      </c>
      <c r="D6" s="94">
        <v>3460</v>
      </c>
      <c r="E6" s="67">
        <f>IF(ISBLANK(C6),0,(D6-C6+1))</f>
        <v>5</v>
      </c>
      <c r="F6" s="76">
        <v>5</v>
      </c>
      <c r="G6" s="76" t="s">
        <v>24</v>
      </c>
      <c r="H6" s="71" t="s">
        <v>24</v>
      </c>
      <c r="I6" s="80" t="s">
        <v>24</v>
      </c>
      <c r="J6" s="72" t="s">
        <v>24</v>
      </c>
      <c r="K6" s="77" t="s">
        <v>24</v>
      </c>
      <c r="L6" s="86" t="s">
        <v>24</v>
      </c>
      <c r="M6" s="87" t="s">
        <v>24</v>
      </c>
      <c r="N6" s="87" t="s">
        <v>24</v>
      </c>
      <c r="O6" s="87" t="s">
        <v>24</v>
      </c>
      <c r="P6" s="88" t="s">
        <v>24</v>
      </c>
      <c r="Q6" s="146" t="s">
        <v>110</v>
      </c>
      <c r="R6" s="147"/>
      <c r="S6" s="147"/>
      <c r="T6" s="147"/>
      <c r="U6" s="148"/>
      <c r="V6" s="131">
        <v>22</v>
      </c>
      <c r="W6" s="131" t="s">
        <v>24</v>
      </c>
      <c r="X6" s="131" t="s">
        <v>24</v>
      </c>
      <c r="Y6" s="73" t="s">
        <v>108</v>
      </c>
    </row>
    <row r="7" spans="1:25" s="73" customFormat="1" ht="26.25" customHeight="1" x14ac:dyDescent="0.25">
      <c r="A7" s="68">
        <v>0.45833333333333331</v>
      </c>
      <c r="B7" s="69" t="s">
        <v>102</v>
      </c>
      <c r="C7" s="91">
        <v>3461</v>
      </c>
      <c r="D7" s="92">
        <v>3472</v>
      </c>
      <c r="E7" s="67">
        <f t="shared" ref="E7:E15" si="1">IF(ISBLANK(C7),0,(D7-C7+1))</f>
        <v>12</v>
      </c>
      <c r="F7" s="70">
        <v>4</v>
      </c>
      <c r="G7" s="70">
        <v>1</v>
      </c>
      <c r="H7" s="71">
        <f t="shared" ref="H7:H9" si="2">E7-G7-F7</f>
        <v>7</v>
      </c>
      <c r="I7" s="78">
        <v>7</v>
      </c>
      <c r="J7" s="72">
        <f t="shared" ref="J7:J10" si="3">I7-SUM(L7:P7,K7)</f>
        <v>0</v>
      </c>
      <c r="K7" s="79">
        <v>3</v>
      </c>
      <c r="L7" s="63">
        <v>0</v>
      </c>
      <c r="M7" s="65">
        <v>3</v>
      </c>
      <c r="N7" s="65">
        <v>0</v>
      </c>
      <c r="O7" s="65">
        <v>1</v>
      </c>
      <c r="P7" s="66">
        <v>0</v>
      </c>
      <c r="Q7" s="149" t="s">
        <v>112</v>
      </c>
      <c r="R7" s="150"/>
      <c r="S7" s="150"/>
      <c r="T7" s="150"/>
      <c r="U7" s="151"/>
      <c r="V7" s="131" t="s">
        <v>24</v>
      </c>
      <c r="W7" s="131"/>
      <c r="X7" s="131"/>
      <c r="Y7" s="73" t="s">
        <v>108</v>
      </c>
    </row>
    <row r="8" spans="1:25" s="73" customFormat="1" ht="26.25" customHeight="1" x14ac:dyDescent="0.25">
      <c r="A8" s="68">
        <v>0.5</v>
      </c>
      <c r="B8" s="69" t="s">
        <v>79</v>
      </c>
      <c r="C8" s="91">
        <v>117</v>
      </c>
      <c r="D8" s="92">
        <v>118</v>
      </c>
      <c r="E8" s="67">
        <f t="shared" si="1"/>
        <v>2</v>
      </c>
      <c r="F8" s="70">
        <v>1</v>
      </c>
      <c r="G8" s="70">
        <v>0</v>
      </c>
      <c r="H8" s="71">
        <f t="shared" si="2"/>
        <v>1</v>
      </c>
      <c r="I8" s="78">
        <v>1</v>
      </c>
      <c r="J8" s="72">
        <f t="shared" si="3"/>
        <v>0</v>
      </c>
      <c r="K8" s="79">
        <v>0</v>
      </c>
      <c r="L8" s="63">
        <v>0</v>
      </c>
      <c r="M8" s="65">
        <v>0</v>
      </c>
      <c r="N8" s="65">
        <v>1</v>
      </c>
      <c r="O8" s="65">
        <v>0</v>
      </c>
      <c r="P8" s="66">
        <v>0</v>
      </c>
      <c r="Q8" s="149" t="s">
        <v>111</v>
      </c>
      <c r="R8" s="150"/>
      <c r="S8" s="150"/>
      <c r="T8" s="150"/>
      <c r="U8" s="151"/>
      <c r="V8" s="131" t="s">
        <v>24</v>
      </c>
      <c r="W8" s="131"/>
      <c r="X8" s="131"/>
      <c r="Y8" s="73" t="s">
        <v>107</v>
      </c>
    </row>
    <row r="9" spans="1:25" s="73" customFormat="1" ht="26.25" customHeight="1" x14ac:dyDescent="0.25">
      <c r="A9" s="68">
        <v>4.1666666666666664E-2</v>
      </c>
      <c r="B9" s="69" t="s">
        <v>60</v>
      </c>
      <c r="C9" s="91">
        <v>3399</v>
      </c>
      <c r="D9" s="92">
        <v>3403</v>
      </c>
      <c r="E9" s="67">
        <f t="shared" si="1"/>
        <v>5</v>
      </c>
      <c r="F9" s="70">
        <v>3</v>
      </c>
      <c r="G9" s="70">
        <v>0</v>
      </c>
      <c r="H9" s="71">
        <f t="shared" si="2"/>
        <v>2</v>
      </c>
      <c r="I9" s="78">
        <v>2</v>
      </c>
      <c r="J9" s="72">
        <f t="shared" si="3"/>
        <v>0</v>
      </c>
      <c r="K9" s="79">
        <v>1</v>
      </c>
      <c r="L9" s="63">
        <v>0</v>
      </c>
      <c r="M9" s="65">
        <v>0</v>
      </c>
      <c r="N9" s="65">
        <v>1</v>
      </c>
      <c r="O9" s="65">
        <v>0</v>
      </c>
      <c r="P9" s="66">
        <v>0</v>
      </c>
      <c r="Q9" s="149" t="s">
        <v>113</v>
      </c>
      <c r="R9" s="150"/>
      <c r="S9" s="150"/>
      <c r="T9" s="150"/>
      <c r="U9" s="151"/>
      <c r="V9" s="131" t="s">
        <v>24</v>
      </c>
      <c r="W9" s="131"/>
      <c r="X9" s="131"/>
    </row>
    <row r="10" spans="1:25" s="73" customFormat="1" ht="26.25" customHeight="1" x14ac:dyDescent="0.25">
      <c r="A10" s="68">
        <v>8.3333333333333329E-2</v>
      </c>
      <c r="B10" s="69" t="s">
        <v>102</v>
      </c>
      <c r="C10" s="91">
        <v>3404</v>
      </c>
      <c r="D10" s="92">
        <v>3413</v>
      </c>
      <c r="E10" s="67">
        <f t="shared" si="1"/>
        <v>10</v>
      </c>
      <c r="F10" s="70">
        <v>1</v>
      </c>
      <c r="G10" s="70">
        <v>0</v>
      </c>
      <c r="H10" s="71">
        <f>E10-G10-F10</f>
        <v>9</v>
      </c>
      <c r="I10" s="78">
        <v>9</v>
      </c>
      <c r="J10" s="72">
        <f t="shared" si="3"/>
        <v>0</v>
      </c>
      <c r="K10" s="79">
        <v>5</v>
      </c>
      <c r="L10" s="63">
        <v>0</v>
      </c>
      <c r="M10" s="65">
        <v>1</v>
      </c>
      <c r="N10" s="65">
        <v>3</v>
      </c>
      <c r="O10" s="65">
        <v>0</v>
      </c>
      <c r="P10" s="66">
        <v>0</v>
      </c>
      <c r="Q10" s="149" t="s">
        <v>113</v>
      </c>
      <c r="R10" s="150"/>
      <c r="S10" s="150"/>
      <c r="T10" s="150"/>
      <c r="U10" s="151"/>
      <c r="V10" s="131" t="s">
        <v>24</v>
      </c>
      <c r="W10" s="131"/>
      <c r="X10" s="131"/>
    </row>
    <row r="11" spans="1:25" s="73" customFormat="1" ht="26.25" customHeight="1" x14ac:dyDescent="0.25">
      <c r="A11" s="68">
        <v>0.125</v>
      </c>
      <c r="B11" s="69" t="s">
        <v>103</v>
      </c>
      <c r="C11" s="91">
        <v>3414</v>
      </c>
      <c r="D11" s="92">
        <v>3416</v>
      </c>
      <c r="E11" s="67">
        <f t="shared" si="1"/>
        <v>3</v>
      </c>
      <c r="F11" s="70">
        <v>0</v>
      </c>
      <c r="G11" s="70">
        <v>0</v>
      </c>
      <c r="H11" s="71">
        <f t="shared" ref="H11:H12" si="4">E11-G11-F11</f>
        <v>3</v>
      </c>
      <c r="I11" s="78">
        <v>3</v>
      </c>
      <c r="J11" s="72">
        <f>I11-SUM(L11:P11,K11)</f>
        <v>0</v>
      </c>
      <c r="K11" s="79">
        <v>1</v>
      </c>
      <c r="L11" s="63">
        <v>0</v>
      </c>
      <c r="M11" s="65">
        <v>1</v>
      </c>
      <c r="N11" s="65">
        <v>1</v>
      </c>
      <c r="O11" s="65">
        <v>0</v>
      </c>
      <c r="P11" s="66">
        <v>0</v>
      </c>
      <c r="Q11" s="149" t="s">
        <v>113</v>
      </c>
      <c r="R11" s="150"/>
      <c r="S11" s="150"/>
      <c r="T11" s="150"/>
      <c r="U11" s="151"/>
      <c r="V11" s="131" t="s">
        <v>24</v>
      </c>
      <c r="W11" s="131"/>
      <c r="X11" s="131"/>
    </row>
    <row r="12" spans="1:25" s="73" customFormat="1" ht="26.25" customHeight="1" x14ac:dyDescent="0.25">
      <c r="A12" s="68">
        <v>0.16666666666666666</v>
      </c>
      <c r="B12" s="69" t="s">
        <v>67</v>
      </c>
      <c r="C12" s="91">
        <v>3417</v>
      </c>
      <c r="D12" s="92">
        <v>3419</v>
      </c>
      <c r="E12" s="67">
        <f t="shared" si="1"/>
        <v>3</v>
      </c>
      <c r="F12" s="70">
        <v>0</v>
      </c>
      <c r="G12" s="70">
        <v>0</v>
      </c>
      <c r="H12" s="71">
        <f t="shared" si="4"/>
        <v>3</v>
      </c>
      <c r="I12" s="78">
        <v>3</v>
      </c>
      <c r="J12" s="72">
        <f>I12-SUM(L12:P12,K12)</f>
        <v>0</v>
      </c>
      <c r="K12" s="95">
        <v>0</v>
      </c>
      <c r="L12" s="64">
        <v>3</v>
      </c>
      <c r="M12" s="65">
        <v>0</v>
      </c>
      <c r="N12" s="65">
        <v>0</v>
      </c>
      <c r="O12" s="65">
        <v>0</v>
      </c>
      <c r="P12" s="66">
        <v>0</v>
      </c>
      <c r="Q12" s="149" t="s">
        <v>113</v>
      </c>
      <c r="R12" s="150"/>
      <c r="S12" s="150"/>
      <c r="T12" s="150"/>
      <c r="U12" s="151"/>
      <c r="V12" s="131" t="s">
        <v>24</v>
      </c>
      <c r="W12" s="131">
        <v>0</v>
      </c>
      <c r="X12" s="131">
        <v>0</v>
      </c>
    </row>
    <row r="13" spans="1:25" s="73" customFormat="1" ht="26.25" customHeight="1" x14ac:dyDescent="0.25">
      <c r="A13" s="74">
        <v>0.20833333333333334</v>
      </c>
      <c r="B13" s="75" t="s">
        <v>104</v>
      </c>
      <c r="C13" s="93">
        <v>122</v>
      </c>
      <c r="D13" s="94">
        <v>124</v>
      </c>
      <c r="E13" s="67">
        <f t="shared" si="1"/>
        <v>3</v>
      </c>
      <c r="F13" s="76">
        <v>3</v>
      </c>
      <c r="G13" s="76" t="s">
        <v>24</v>
      </c>
      <c r="H13" s="71" t="s">
        <v>24</v>
      </c>
      <c r="I13" s="80" t="s">
        <v>24</v>
      </c>
      <c r="J13" s="72" t="s">
        <v>24</v>
      </c>
      <c r="K13" s="77" t="s">
        <v>24</v>
      </c>
      <c r="L13" s="86" t="s">
        <v>24</v>
      </c>
      <c r="M13" s="87" t="s">
        <v>24</v>
      </c>
      <c r="N13" s="87" t="s">
        <v>24</v>
      </c>
      <c r="O13" s="87" t="s">
        <v>24</v>
      </c>
      <c r="P13" s="88" t="s">
        <v>24</v>
      </c>
      <c r="Q13" s="146" t="s">
        <v>123</v>
      </c>
      <c r="R13" s="147"/>
      <c r="S13" s="147"/>
      <c r="T13" s="147"/>
      <c r="U13" s="148"/>
      <c r="V13" s="131">
        <v>40</v>
      </c>
      <c r="W13" s="131" t="s">
        <v>24</v>
      </c>
      <c r="X13" s="131" t="s">
        <v>24</v>
      </c>
      <c r="Y13" s="73" t="s">
        <v>107</v>
      </c>
    </row>
    <row r="14" spans="1:25" s="73" customFormat="1" ht="26.25" customHeight="1" x14ac:dyDescent="0.25">
      <c r="A14" s="74">
        <v>0.25</v>
      </c>
      <c r="B14" s="75" t="s">
        <v>105</v>
      </c>
      <c r="C14" s="93">
        <v>125</v>
      </c>
      <c r="D14" s="94">
        <v>127</v>
      </c>
      <c r="E14" s="67">
        <f t="shared" si="1"/>
        <v>3</v>
      </c>
      <c r="F14" s="76">
        <v>3</v>
      </c>
      <c r="G14" s="76" t="s">
        <v>24</v>
      </c>
      <c r="H14" s="71" t="s">
        <v>24</v>
      </c>
      <c r="I14" s="80" t="s">
        <v>24</v>
      </c>
      <c r="J14" s="72" t="s">
        <v>24</v>
      </c>
      <c r="K14" s="77" t="s">
        <v>24</v>
      </c>
      <c r="L14" s="86" t="s">
        <v>24</v>
      </c>
      <c r="M14" s="87" t="s">
        <v>24</v>
      </c>
      <c r="N14" s="87" t="s">
        <v>24</v>
      </c>
      <c r="O14" s="87" t="s">
        <v>24</v>
      </c>
      <c r="P14" s="88" t="s">
        <v>24</v>
      </c>
      <c r="Q14" s="146" t="s">
        <v>125</v>
      </c>
      <c r="R14" s="147"/>
      <c r="S14" s="147"/>
      <c r="T14" s="147"/>
      <c r="U14" s="148"/>
      <c r="V14" s="131">
        <v>20</v>
      </c>
      <c r="W14" s="131" t="s">
        <v>24</v>
      </c>
      <c r="X14" s="131" t="s">
        <v>24</v>
      </c>
      <c r="Y14" s="73" t="s">
        <v>107</v>
      </c>
    </row>
    <row r="15" spans="1:25" s="73" customFormat="1" ht="26.25" customHeight="1" x14ac:dyDescent="0.25">
      <c r="A15" s="133" t="s">
        <v>115</v>
      </c>
      <c r="B15" s="134" t="s">
        <v>116</v>
      </c>
      <c r="C15" s="135">
        <v>3473</v>
      </c>
      <c r="D15" s="136">
        <v>3496</v>
      </c>
      <c r="E15" s="67">
        <f t="shared" si="1"/>
        <v>24</v>
      </c>
      <c r="F15" s="137">
        <v>24</v>
      </c>
      <c r="G15" s="137">
        <v>0</v>
      </c>
      <c r="H15" s="71">
        <f t="shared" ref="H15" si="5">E15-G15-F15</f>
        <v>0</v>
      </c>
      <c r="I15" s="138">
        <v>0</v>
      </c>
      <c r="J15" s="72">
        <f t="shared" ref="J15" si="6">I15-SUM(L15:P15,K15)</f>
        <v>-1</v>
      </c>
      <c r="K15" s="139">
        <v>0</v>
      </c>
      <c r="L15" s="140">
        <v>0</v>
      </c>
      <c r="M15" s="137">
        <v>0</v>
      </c>
      <c r="N15" s="137">
        <v>1</v>
      </c>
      <c r="O15" s="137">
        <v>0</v>
      </c>
      <c r="P15" s="139">
        <v>0</v>
      </c>
      <c r="Q15" s="167" t="s">
        <v>117</v>
      </c>
      <c r="R15" s="168"/>
      <c r="S15" s="168"/>
      <c r="T15" s="168"/>
      <c r="U15" s="169"/>
      <c r="V15" s="131" t="s">
        <v>24</v>
      </c>
      <c r="W15" s="131" t="s">
        <v>24</v>
      </c>
      <c r="X15" s="131" t="s">
        <v>24</v>
      </c>
      <c r="Y15" s="73" t="s">
        <v>108</v>
      </c>
    </row>
    <row r="16" spans="1:25" ht="7.5" customHeight="1" thickBot="1" x14ac:dyDescent="0.3">
      <c r="A16" s="26"/>
      <c r="B16" s="27"/>
      <c r="C16" s="31"/>
      <c r="D16" s="32"/>
      <c r="E16" s="33">
        <v>0</v>
      </c>
      <c r="F16" s="29"/>
      <c r="G16" s="29"/>
      <c r="H16" s="34">
        <v>0</v>
      </c>
      <c r="I16" s="35"/>
      <c r="J16" s="37"/>
      <c r="K16" s="36"/>
      <c r="L16" s="28"/>
      <c r="M16" s="29"/>
      <c r="N16" s="29"/>
      <c r="O16" s="29"/>
      <c r="P16" s="30"/>
      <c r="Q16" s="158"/>
      <c r="R16" s="159"/>
      <c r="S16" s="159"/>
      <c r="T16" s="159"/>
      <c r="U16" s="160"/>
    </row>
    <row r="17" spans="1:26" s="38" customFormat="1" ht="30.75" customHeight="1" x14ac:dyDescent="0.25">
      <c r="B17" s="39"/>
      <c r="D17" s="85"/>
      <c r="E17" s="43">
        <f>SUM(E2:E16)</f>
        <v>84</v>
      </c>
      <c r="F17" s="44">
        <f>SUM(F2:F16)</f>
        <v>57</v>
      </c>
      <c r="G17" s="44">
        <f>SUM(G2:G16)</f>
        <v>1</v>
      </c>
      <c r="H17" s="45">
        <f>E17-F17-G17</f>
        <v>26</v>
      </c>
      <c r="I17" s="46">
        <f t="shared" ref="I17:P17" si="7">SUM(I2:I16)</f>
        <v>26</v>
      </c>
      <c r="J17" s="48">
        <f t="shared" si="7"/>
        <v>-1</v>
      </c>
      <c r="K17" s="47">
        <f t="shared" si="7"/>
        <v>10</v>
      </c>
      <c r="L17" s="40">
        <f t="shared" si="7"/>
        <v>3</v>
      </c>
      <c r="M17" s="41">
        <f t="shared" si="7"/>
        <v>5</v>
      </c>
      <c r="N17" s="41">
        <f t="shared" si="7"/>
        <v>8</v>
      </c>
      <c r="O17" s="41">
        <f t="shared" si="7"/>
        <v>1</v>
      </c>
      <c r="P17" s="41">
        <f t="shared" si="7"/>
        <v>0</v>
      </c>
      <c r="Q17" s="42">
        <f>SUM(L17:P17)</f>
        <v>17</v>
      </c>
      <c r="R17" s="161" t="s">
        <v>118</v>
      </c>
      <c r="S17" s="162"/>
      <c r="T17" s="162"/>
      <c r="U17" s="163"/>
      <c r="V17" s="38">
        <f>SUM(V2:V14)</f>
        <v>156</v>
      </c>
      <c r="W17" s="38">
        <f>SUM(W2:W16)</f>
        <v>0</v>
      </c>
      <c r="X17" s="38">
        <f>SUM(X2:X16)</f>
        <v>0</v>
      </c>
      <c r="Y17" s="89">
        <v>12</v>
      </c>
      <c r="Z17" s="194" t="s">
        <v>126</v>
      </c>
    </row>
    <row r="18" spans="1:26" ht="120.75" thickBot="1" x14ac:dyDescent="0.3">
      <c r="E18" s="53" t="s">
        <v>19</v>
      </c>
      <c r="F18" s="54" t="s">
        <v>20</v>
      </c>
      <c r="G18" s="54" t="s">
        <v>23</v>
      </c>
      <c r="H18" s="55" t="s">
        <v>9</v>
      </c>
      <c r="I18" s="56" t="s">
        <v>21</v>
      </c>
      <c r="J18" s="58" t="s">
        <v>12</v>
      </c>
      <c r="K18" s="57" t="s">
        <v>11</v>
      </c>
      <c r="L18" s="49" t="s">
        <v>0</v>
      </c>
      <c r="M18" s="50" t="s">
        <v>1</v>
      </c>
      <c r="N18" s="50" t="s">
        <v>2</v>
      </c>
      <c r="O18" s="50" t="s">
        <v>16</v>
      </c>
      <c r="P18" s="50" t="s">
        <v>17</v>
      </c>
      <c r="Q18" s="51" t="s">
        <v>18</v>
      </c>
      <c r="R18" s="164" t="s">
        <v>119</v>
      </c>
      <c r="S18" s="165"/>
      <c r="T18" s="165"/>
      <c r="U18" s="166"/>
    </row>
    <row r="19" spans="1:26" s="52" customFormat="1" ht="15.75" thickBot="1" x14ac:dyDescent="0.3">
      <c r="A19"/>
      <c r="B19" s="1"/>
      <c r="I19" s="59">
        <f>I17+G17</f>
        <v>27</v>
      </c>
      <c r="J19" s="38"/>
      <c r="K19" s="60"/>
      <c r="M19" s="52">
        <f>L17+M17</f>
        <v>8</v>
      </c>
      <c r="Q19" s="61"/>
      <c r="R19" s="61"/>
      <c r="S19" s="61"/>
      <c r="T19" s="61"/>
      <c r="U19" s="61"/>
      <c r="V19" s="130"/>
      <c r="W19" s="130"/>
      <c r="X19" s="130"/>
    </row>
    <row r="20" spans="1:26" s="13" customFormat="1" ht="66.75" x14ac:dyDescent="0.35">
      <c r="A20"/>
      <c r="B20" s="132" t="s">
        <v>114</v>
      </c>
      <c r="C20" s="5" t="s">
        <v>5</v>
      </c>
      <c r="D20" s="6" t="s">
        <v>6</v>
      </c>
      <c r="E20" s="7" t="s">
        <v>7</v>
      </c>
      <c r="F20" s="8" t="s">
        <v>8</v>
      </c>
      <c r="G20" s="8" t="s">
        <v>22</v>
      </c>
      <c r="H20" s="9" t="s">
        <v>9</v>
      </c>
      <c r="I20" s="10" t="s">
        <v>10</v>
      </c>
      <c r="J20" s="12" t="s">
        <v>12</v>
      </c>
      <c r="K20" s="11" t="s">
        <v>11</v>
      </c>
      <c r="L20" s="2" t="s">
        <v>0</v>
      </c>
      <c r="M20" s="3" t="s">
        <v>1</v>
      </c>
      <c r="N20" s="3" t="s">
        <v>2</v>
      </c>
      <c r="O20" s="3" t="s">
        <v>3</v>
      </c>
      <c r="P20" s="4" t="s">
        <v>4</v>
      </c>
      <c r="Q20" s="152" t="s">
        <v>13</v>
      </c>
      <c r="R20" s="153"/>
      <c r="S20" s="153"/>
      <c r="T20" s="153"/>
      <c r="U20" s="154"/>
      <c r="V20" s="13" t="s">
        <v>29</v>
      </c>
      <c r="W20" s="13" t="s">
        <v>27</v>
      </c>
      <c r="X20" s="13" t="s">
        <v>28</v>
      </c>
    </row>
    <row r="21" spans="1:26" ht="7.5" customHeight="1" x14ac:dyDescent="0.25">
      <c r="A21" s="14"/>
      <c r="B21" s="15"/>
      <c r="C21" s="19"/>
      <c r="D21" s="20"/>
      <c r="E21" s="21">
        <v>0</v>
      </c>
      <c r="F21" s="17"/>
      <c r="G21" s="17"/>
      <c r="H21" s="22">
        <v>0</v>
      </c>
      <c r="I21" s="23"/>
      <c r="J21" s="25"/>
      <c r="K21" s="24"/>
      <c r="L21" s="16"/>
      <c r="M21" s="17"/>
      <c r="N21" s="17"/>
      <c r="O21" s="17"/>
      <c r="P21" s="18"/>
      <c r="Q21" s="155"/>
      <c r="R21" s="156"/>
      <c r="S21" s="156"/>
      <c r="T21" s="156"/>
      <c r="U21" s="157"/>
    </row>
    <row r="22" spans="1:26" s="73" customFormat="1" ht="26.25" customHeight="1" x14ac:dyDescent="0.25">
      <c r="A22" s="68">
        <v>4.1666666666666664E-2</v>
      </c>
      <c r="B22" s="69" t="s">
        <v>60</v>
      </c>
      <c r="C22" s="91">
        <v>3399</v>
      </c>
      <c r="D22" s="92">
        <v>3403</v>
      </c>
      <c r="E22" s="67">
        <f t="shared" ref="E22:E25" si="8">IF(ISBLANK(C22),0,(D22-C22+1))</f>
        <v>5</v>
      </c>
      <c r="F22" s="142">
        <v>3</v>
      </c>
      <c r="G22" s="142">
        <v>0</v>
      </c>
      <c r="H22" s="71">
        <f>E22</f>
        <v>5</v>
      </c>
      <c r="I22" s="78">
        <v>2</v>
      </c>
      <c r="J22" s="72">
        <f t="shared" ref="J22:J23" si="9">I22-SUM(L22:P22,K22)</f>
        <v>0</v>
      </c>
      <c r="K22" s="79">
        <v>1</v>
      </c>
      <c r="L22" s="63">
        <v>0</v>
      </c>
      <c r="M22" s="65">
        <v>0</v>
      </c>
      <c r="N22" s="65">
        <v>1</v>
      </c>
      <c r="O22" s="65">
        <v>0</v>
      </c>
      <c r="P22" s="66">
        <v>0</v>
      </c>
      <c r="Q22" s="149" t="s">
        <v>113</v>
      </c>
      <c r="R22" s="150"/>
      <c r="S22" s="150"/>
      <c r="T22" s="150"/>
      <c r="U22" s="151"/>
      <c r="V22" s="131" t="s">
        <v>24</v>
      </c>
      <c r="W22" s="131"/>
      <c r="X22" s="131"/>
    </row>
    <row r="23" spans="1:26" s="73" customFormat="1" ht="26.25" customHeight="1" x14ac:dyDescent="0.25">
      <c r="A23" s="68">
        <v>8.3333333333333329E-2</v>
      </c>
      <c r="B23" s="69" t="s">
        <v>102</v>
      </c>
      <c r="C23" s="91">
        <v>3404</v>
      </c>
      <c r="D23" s="92">
        <v>3413</v>
      </c>
      <c r="E23" s="67">
        <f t="shared" si="8"/>
        <v>10</v>
      </c>
      <c r="F23" s="142">
        <v>1</v>
      </c>
      <c r="G23" s="142">
        <v>0</v>
      </c>
      <c r="H23" s="71">
        <f t="shared" ref="H23:H25" si="10">E23</f>
        <v>10</v>
      </c>
      <c r="I23" s="78">
        <v>9</v>
      </c>
      <c r="J23" s="72">
        <f t="shared" si="9"/>
        <v>0</v>
      </c>
      <c r="K23" s="79">
        <v>5</v>
      </c>
      <c r="L23" s="63">
        <v>0</v>
      </c>
      <c r="M23" s="65">
        <v>1</v>
      </c>
      <c r="N23" s="65">
        <v>3</v>
      </c>
      <c r="O23" s="65">
        <v>0</v>
      </c>
      <c r="P23" s="66">
        <v>0</v>
      </c>
      <c r="Q23" s="149" t="s">
        <v>113</v>
      </c>
      <c r="R23" s="150"/>
      <c r="S23" s="150"/>
      <c r="T23" s="150"/>
      <c r="U23" s="151"/>
      <c r="V23" s="131" t="s">
        <v>24</v>
      </c>
      <c r="W23" s="131"/>
      <c r="X23" s="131"/>
    </row>
    <row r="24" spans="1:26" s="73" customFormat="1" ht="26.25" customHeight="1" x14ac:dyDescent="0.25">
      <c r="A24" s="68">
        <v>0.125</v>
      </c>
      <c r="B24" s="69" t="s">
        <v>103</v>
      </c>
      <c r="C24" s="91">
        <v>3414</v>
      </c>
      <c r="D24" s="92">
        <v>3416</v>
      </c>
      <c r="E24" s="67">
        <f t="shared" si="8"/>
        <v>3</v>
      </c>
      <c r="F24" s="142">
        <v>0</v>
      </c>
      <c r="G24" s="142">
        <v>0</v>
      </c>
      <c r="H24" s="71">
        <f t="shared" si="10"/>
        <v>3</v>
      </c>
      <c r="I24" s="78">
        <v>3</v>
      </c>
      <c r="J24" s="72">
        <f>I24-SUM(L24:P24,K24)</f>
        <v>0</v>
      </c>
      <c r="K24" s="79">
        <v>1</v>
      </c>
      <c r="L24" s="63">
        <v>0</v>
      </c>
      <c r="M24" s="65">
        <v>1</v>
      </c>
      <c r="N24" s="65">
        <v>1</v>
      </c>
      <c r="O24" s="65">
        <v>0</v>
      </c>
      <c r="P24" s="66">
        <v>0</v>
      </c>
      <c r="Q24" s="149" t="s">
        <v>113</v>
      </c>
      <c r="R24" s="150"/>
      <c r="S24" s="150"/>
      <c r="T24" s="150"/>
      <c r="U24" s="151"/>
      <c r="V24" s="131" t="s">
        <v>24</v>
      </c>
      <c r="W24" s="131"/>
      <c r="X24" s="131"/>
    </row>
    <row r="25" spans="1:26" s="73" customFormat="1" ht="26.25" customHeight="1" x14ac:dyDescent="0.25">
      <c r="A25" s="68">
        <v>0.16666666666666666</v>
      </c>
      <c r="B25" s="69" t="s">
        <v>67</v>
      </c>
      <c r="C25" s="91">
        <v>3417</v>
      </c>
      <c r="D25" s="92">
        <v>3419</v>
      </c>
      <c r="E25" s="67">
        <f t="shared" si="8"/>
        <v>3</v>
      </c>
      <c r="F25" s="142">
        <v>0</v>
      </c>
      <c r="G25" s="142">
        <v>0</v>
      </c>
      <c r="H25" s="71">
        <f t="shared" si="10"/>
        <v>3</v>
      </c>
      <c r="I25" s="78">
        <v>3</v>
      </c>
      <c r="J25" s="72">
        <f>I25-SUM(L25:P25,K25)</f>
        <v>0</v>
      </c>
      <c r="K25" s="95">
        <v>0</v>
      </c>
      <c r="L25" s="64">
        <v>3</v>
      </c>
      <c r="M25" s="65">
        <v>0</v>
      </c>
      <c r="N25" s="65">
        <v>0</v>
      </c>
      <c r="O25" s="65">
        <v>0</v>
      </c>
      <c r="P25" s="66">
        <v>0</v>
      </c>
      <c r="Q25" s="149" t="s">
        <v>113</v>
      </c>
      <c r="R25" s="150"/>
      <c r="S25" s="150"/>
      <c r="T25" s="150"/>
      <c r="U25" s="151"/>
      <c r="V25" s="131" t="s">
        <v>24</v>
      </c>
      <c r="W25" s="131">
        <v>0</v>
      </c>
      <c r="X25" s="131">
        <v>0</v>
      </c>
    </row>
    <row r="26" spans="1:26" ht="7.5" customHeight="1" thickBot="1" x14ac:dyDescent="0.3">
      <c r="A26" s="26"/>
      <c r="B26" s="27"/>
      <c r="C26" s="31"/>
      <c r="D26" s="32"/>
      <c r="E26" s="33">
        <v>0</v>
      </c>
      <c r="F26" s="29"/>
      <c r="G26" s="29"/>
      <c r="H26" s="34">
        <v>0</v>
      </c>
      <c r="I26" s="35"/>
      <c r="J26" s="37"/>
      <c r="K26" s="36"/>
      <c r="L26" s="28"/>
      <c r="M26" s="29"/>
      <c r="N26" s="29"/>
      <c r="O26" s="29"/>
      <c r="P26" s="30"/>
      <c r="Q26" s="158"/>
      <c r="R26" s="159"/>
      <c r="S26" s="159"/>
      <c r="T26" s="159"/>
      <c r="U26" s="160"/>
    </row>
    <row r="27" spans="1:26" s="38" customFormat="1" ht="30.75" customHeight="1" x14ac:dyDescent="0.2">
      <c r="B27" s="39"/>
      <c r="D27" s="141" t="s">
        <v>122</v>
      </c>
      <c r="E27" s="43">
        <f>SUM(E21:E26)</f>
        <v>21</v>
      </c>
      <c r="F27" s="143">
        <f>SUM(F21:F26)</f>
        <v>4</v>
      </c>
      <c r="G27" s="143">
        <f>SUM(G21:G26)</f>
        <v>0</v>
      </c>
      <c r="H27" s="45">
        <f>SUM(H21:H26)</f>
        <v>21</v>
      </c>
      <c r="I27" s="59"/>
      <c r="K27" s="60"/>
      <c r="L27" s="52"/>
      <c r="M27" s="52"/>
      <c r="N27" s="52"/>
      <c r="O27" s="52"/>
      <c r="P27" s="52"/>
      <c r="Q27" s="61"/>
      <c r="R27" s="61"/>
      <c r="S27" s="61"/>
      <c r="T27" s="61"/>
      <c r="U27" s="61"/>
    </row>
    <row r="28" spans="1:26" ht="73.150000000000006" customHeight="1" thickBot="1" x14ac:dyDescent="0.3">
      <c r="E28" s="53" t="s">
        <v>120</v>
      </c>
      <c r="F28" s="144"/>
      <c r="G28" s="144"/>
      <c r="H28" s="55" t="s">
        <v>76</v>
      </c>
      <c r="V28"/>
      <c r="W28"/>
      <c r="X28"/>
    </row>
    <row r="29" spans="1:26" s="52" customFormat="1" ht="15.75" thickBot="1" x14ac:dyDescent="0.3">
      <c r="A29"/>
      <c r="B29" s="1"/>
      <c r="E29" s="62"/>
      <c r="I29" s="59"/>
      <c r="J29" s="38"/>
      <c r="K29" s="60"/>
      <c r="Q29" s="61"/>
      <c r="R29" s="61"/>
      <c r="S29" s="61"/>
      <c r="T29" s="61"/>
      <c r="U29" s="61"/>
      <c r="V29" s="130"/>
      <c r="W29" s="130"/>
      <c r="X29" s="130"/>
    </row>
    <row r="30" spans="1:26" s="13" customFormat="1" ht="66.75" x14ac:dyDescent="0.35">
      <c r="A30"/>
      <c r="B30" s="132" t="s">
        <v>107</v>
      </c>
      <c r="C30" s="5" t="s">
        <v>5</v>
      </c>
      <c r="D30" s="6" t="s">
        <v>6</v>
      </c>
      <c r="E30" s="7" t="s">
        <v>7</v>
      </c>
      <c r="F30" s="145" t="s">
        <v>8</v>
      </c>
      <c r="G30" s="145" t="s">
        <v>22</v>
      </c>
      <c r="H30" s="9" t="s">
        <v>9</v>
      </c>
      <c r="I30" s="10" t="s">
        <v>10</v>
      </c>
      <c r="J30" s="12" t="s">
        <v>12</v>
      </c>
      <c r="K30" s="11" t="s">
        <v>11</v>
      </c>
      <c r="L30" s="2" t="s">
        <v>0</v>
      </c>
      <c r="M30" s="3" t="s">
        <v>1</v>
      </c>
      <c r="N30" s="3" t="s">
        <v>2</v>
      </c>
      <c r="O30" s="3" t="s">
        <v>3</v>
      </c>
      <c r="P30" s="4" t="s">
        <v>4</v>
      </c>
      <c r="Q30" s="152" t="s">
        <v>13</v>
      </c>
      <c r="R30" s="153"/>
      <c r="S30" s="153"/>
      <c r="T30" s="153"/>
      <c r="U30" s="154"/>
      <c r="V30" s="13" t="s">
        <v>29</v>
      </c>
      <c r="W30" s="13" t="s">
        <v>27</v>
      </c>
      <c r="X30" s="13" t="s">
        <v>28</v>
      </c>
    </row>
    <row r="31" spans="1:26" ht="7.5" customHeight="1" x14ac:dyDescent="0.25">
      <c r="A31" s="14"/>
      <c r="B31" s="15"/>
      <c r="C31" s="19"/>
      <c r="D31" s="20"/>
      <c r="E31" s="21">
        <v>0</v>
      </c>
      <c r="F31" s="17"/>
      <c r="G31" s="17"/>
      <c r="H31" s="22">
        <v>0</v>
      </c>
      <c r="I31" s="23"/>
      <c r="J31" s="25"/>
      <c r="K31" s="24"/>
      <c r="L31" s="16"/>
      <c r="M31" s="17"/>
      <c r="N31" s="17"/>
      <c r="O31" s="17"/>
      <c r="P31" s="18"/>
      <c r="Q31" s="155"/>
      <c r="R31" s="156"/>
      <c r="S31" s="156"/>
      <c r="T31" s="156"/>
      <c r="U31" s="157"/>
    </row>
    <row r="32" spans="1:26" s="73" customFormat="1" ht="26.25" customHeight="1" x14ac:dyDescent="0.25">
      <c r="A32" s="68">
        <v>0.41666666666666669</v>
      </c>
      <c r="B32" s="69" t="s">
        <v>32</v>
      </c>
      <c r="C32" s="91">
        <v>104</v>
      </c>
      <c r="D32" s="92">
        <v>110</v>
      </c>
      <c r="E32" s="67">
        <f t="shared" ref="E32" si="11">IF(ISBLANK(C32),0,(D32-C32+1))</f>
        <v>7</v>
      </c>
      <c r="F32" s="142">
        <v>6</v>
      </c>
      <c r="G32" s="142">
        <v>0</v>
      </c>
      <c r="H32" s="71">
        <f>E32-G32-F32</f>
        <v>1</v>
      </c>
      <c r="I32" s="78">
        <v>1</v>
      </c>
      <c r="J32" s="72">
        <f>I32-SUM(L32:P32,K32)</f>
        <v>0</v>
      </c>
      <c r="K32" s="79">
        <v>0</v>
      </c>
      <c r="L32" s="63">
        <v>0</v>
      </c>
      <c r="M32" s="65">
        <v>0</v>
      </c>
      <c r="N32" s="65">
        <v>1</v>
      </c>
      <c r="O32" s="65">
        <v>0</v>
      </c>
      <c r="P32" s="66">
        <v>0</v>
      </c>
      <c r="Q32" s="149" t="s">
        <v>111</v>
      </c>
      <c r="R32" s="150"/>
      <c r="S32" s="150"/>
      <c r="T32" s="150"/>
      <c r="U32" s="151"/>
      <c r="V32" s="131" t="s">
        <v>24</v>
      </c>
      <c r="W32" s="131">
        <v>0</v>
      </c>
      <c r="X32" s="131">
        <v>0</v>
      </c>
      <c r="Y32" s="73" t="s">
        <v>107</v>
      </c>
    </row>
    <row r="33" spans="1:25" s="73" customFormat="1" ht="26.25" customHeight="1" x14ac:dyDescent="0.25">
      <c r="A33" s="68">
        <v>0.5</v>
      </c>
      <c r="B33" s="69" t="s">
        <v>79</v>
      </c>
      <c r="C33" s="91">
        <v>117</v>
      </c>
      <c r="D33" s="92">
        <v>118</v>
      </c>
      <c r="E33" s="67">
        <f>IF(ISBLANK(C33),0,(D33-C33+1))</f>
        <v>2</v>
      </c>
      <c r="F33" s="142">
        <v>1</v>
      </c>
      <c r="G33" s="142">
        <v>0</v>
      </c>
      <c r="H33" s="71">
        <f>E33-G33-F33</f>
        <v>1</v>
      </c>
      <c r="I33" s="78">
        <v>1</v>
      </c>
      <c r="J33" s="72">
        <f>I33-SUM(L33:P33,K33)</f>
        <v>0</v>
      </c>
      <c r="K33" s="79">
        <v>0</v>
      </c>
      <c r="L33" s="63">
        <v>0</v>
      </c>
      <c r="M33" s="65">
        <v>0</v>
      </c>
      <c r="N33" s="65">
        <v>1</v>
      </c>
      <c r="O33" s="65">
        <v>0</v>
      </c>
      <c r="P33" s="66">
        <v>0</v>
      </c>
      <c r="Q33" s="149" t="s">
        <v>111</v>
      </c>
      <c r="R33" s="150"/>
      <c r="S33" s="150"/>
      <c r="T33" s="150"/>
      <c r="U33" s="151"/>
      <c r="V33" s="131" t="s">
        <v>24</v>
      </c>
      <c r="W33" s="131"/>
      <c r="X33" s="131"/>
      <c r="Y33" s="73" t="s">
        <v>107</v>
      </c>
    </row>
    <row r="34" spans="1:25" s="73" customFormat="1" ht="26.25" customHeight="1" x14ac:dyDescent="0.25">
      <c r="A34" s="74">
        <v>0.42708333333333331</v>
      </c>
      <c r="B34" s="75" t="s">
        <v>63</v>
      </c>
      <c r="C34" s="93">
        <v>15</v>
      </c>
      <c r="D34" s="94">
        <v>16</v>
      </c>
      <c r="E34" s="67">
        <v>1</v>
      </c>
      <c r="F34" s="142">
        <v>2</v>
      </c>
      <c r="G34" s="142" t="s">
        <v>24</v>
      </c>
      <c r="H34" s="71">
        <v>1</v>
      </c>
      <c r="I34" s="80" t="s">
        <v>24</v>
      </c>
      <c r="J34" s="72" t="s">
        <v>24</v>
      </c>
      <c r="K34" s="77" t="s">
        <v>24</v>
      </c>
      <c r="L34" s="86" t="s">
        <v>24</v>
      </c>
      <c r="M34" s="87" t="s">
        <v>24</v>
      </c>
      <c r="N34" s="87" t="s">
        <v>24</v>
      </c>
      <c r="O34" s="87" t="s">
        <v>24</v>
      </c>
      <c r="P34" s="88" t="s">
        <v>24</v>
      </c>
      <c r="Q34" s="146" t="s">
        <v>106</v>
      </c>
      <c r="R34" s="147"/>
      <c r="S34" s="147"/>
      <c r="T34" s="147"/>
      <c r="U34" s="148"/>
      <c r="V34" s="131">
        <v>4</v>
      </c>
      <c r="W34" s="131" t="s">
        <v>24</v>
      </c>
      <c r="X34" s="131" t="s">
        <v>24</v>
      </c>
      <c r="Y34" s="73" t="s">
        <v>107</v>
      </c>
    </row>
    <row r="35" spans="1:25" s="73" customFormat="1" ht="26.25" customHeight="1" x14ac:dyDescent="0.25">
      <c r="A35" s="74">
        <v>0.20833333333333334</v>
      </c>
      <c r="B35" s="75" t="s">
        <v>104</v>
      </c>
      <c r="C35" s="93">
        <v>122</v>
      </c>
      <c r="D35" s="94">
        <v>124</v>
      </c>
      <c r="E35" s="67">
        <f>IF(ISBLANK(C35),0,(D35-C35+1))</f>
        <v>3</v>
      </c>
      <c r="F35" s="142">
        <v>3</v>
      </c>
      <c r="G35" s="142" t="s">
        <v>24</v>
      </c>
      <c r="H35" s="71">
        <v>1</v>
      </c>
      <c r="I35" s="80" t="s">
        <v>24</v>
      </c>
      <c r="J35" s="72" t="s">
        <v>24</v>
      </c>
      <c r="K35" s="77" t="s">
        <v>24</v>
      </c>
      <c r="L35" s="86" t="s">
        <v>24</v>
      </c>
      <c r="M35" s="87" t="s">
        <v>24</v>
      </c>
      <c r="N35" s="87" t="s">
        <v>24</v>
      </c>
      <c r="O35" s="87" t="s">
        <v>24</v>
      </c>
      <c r="P35" s="88" t="s">
        <v>24</v>
      </c>
      <c r="Q35" s="146" t="s">
        <v>123</v>
      </c>
      <c r="R35" s="147"/>
      <c r="S35" s="147"/>
      <c r="T35" s="147"/>
      <c r="U35" s="148"/>
      <c r="V35" s="131">
        <v>40</v>
      </c>
      <c r="W35" s="131" t="s">
        <v>24</v>
      </c>
      <c r="X35" s="131" t="s">
        <v>24</v>
      </c>
      <c r="Y35" s="73" t="s">
        <v>107</v>
      </c>
    </row>
    <row r="36" spans="1:25" s="73" customFormat="1" ht="26.25" customHeight="1" x14ac:dyDescent="0.25">
      <c r="A36" s="74">
        <v>0.25</v>
      </c>
      <c r="B36" s="75" t="s">
        <v>105</v>
      </c>
      <c r="C36" s="93"/>
      <c r="D36" s="94"/>
      <c r="E36" s="67">
        <f>IF(ISBLANK(C36),0,(D36-C36+1))</f>
        <v>0</v>
      </c>
      <c r="F36" s="142"/>
      <c r="G36" s="142" t="s">
        <v>24</v>
      </c>
      <c r="H36" s="71">
        <v>1</v>
      </c>
      <c r="I36" s="80" t="s">
        <v>24</v>
      </c>
      <c r="J36" s="72" t="s">
        <v>24</v>
      </c>
      <c r="K36" s="77" t="s">
        <v>24</v>
      </c>
      <c r="L36" s="86" t="s">
        <v>24</v>
      </c>
      <c r="M36" s="87" t="s">
        <v>24</v>
      </c>
      <c r="N36" s="87" t="s">
        <v>24</v>
      </c>
      <c r="O36" s="87" t="s">
        <v>24</v>
      </c>
      <c r="P36" s="88" t="s">
        <v>24</v>
      </c>
      <c r="Q36" s="146" t="s">
        <v>124</v>
      </c>
      <c r="R36" s="147"/>
      <c r="S36" s="147"/>
      <c r="T36" s="147"/>
      <c r="U36" s="148"/>
      <c r="V36" s="131">
        <v>20</v>
      </c>
      <c r="W36" s="131" t="s">
        <v>24</v>
      </c>
      <c r="X36" s="131" t="s">
        <v>24</v>
      </c>
      <c r="Y36" s="73" t="s">
        <v>107</v>
      </c>
    </row>
    <row r="37" spans="1:25" ht="7.5" customHeight="1" thickBot="1" x14ac:dyDescent="0.3">
      <c r="A37" s="26"/>
      <c r="B37" s="27"/>
      <c r="C37" s="31"/>
      <c r="D37" s="32"/>
      <c r="E37" s="33">
        <v>0</v>
      </c>
      <c r="F37" s="29"/>
      <c r="G37" s="29"/>
      <c r="H37" s="34">
        <v>0</v>
      </c>
      <c r="I37" s="35"/>
      <c r="J37" s="37"/>
      <c r="K37" s="36"/>
      <c r="L37" s="28"/>
      <c r="M37" s="29"/>
      <c r="N37" s="29"/>
      <c r="O37" s="29"/>
      <c r="P37" s="30"/>
      <c r="Q37" s="158"/>
      <c r="R37" s="159"/>
      <c r="S37" s="159"/>
      <c r="T37" s="159"/>
      <c r="U37" s="160"/>
    </row>
    <row r="38" spans="1:25" s="38" customFormat="1" ht="30.75" customHeight="1" x14ac:dyDescent="0.2">
      <c r="B38" s="39"/>
      <c r="D38" s="141" t="s">
        <v>122</v>
      </c>
      <c r="E38" s="43">
        <f>SUM(E32:E37)</f>
        <v>13</v>
      </c>
      <c r="F38" s="143">
        <f>SUM(F32:F37)</f>
        <v>12</v>
      </c>
      <c r="G38" s="143">
        <f>SUM(G32:G37)</f>
        <v>0</v>
      </c>
      <c r="H38" s="45">
        <f>SUM(H32:H37)</f>
        <v>5</v>
      </c>
      <c r="I38" s="59"/>
      <c r="K38" s="60"/>
      <c r="L38" s="52"/>
      <c r="M38" s="52"/>
      <c r="N38" s="52"/>
      <c r="O38" s="52"/>
      <c r="P38" s="52"/>
      <c r="Q38" s="61"/>
      <c r="R38" s="61"/>
      <c r="S38" s="61"/>
      <c r="T38" s="61"/>
      <c r="U38" s="61"/>
    </row>
    <row r="39" spans="1:25" ht="73.150000000000006" customHeight="1" thickBot="1" x14ac:dyDescent="0.3">
      <c r="E39" s="53" t="s">
        <v>120</v>
      </c>
      <c r="F39" s="144"/>
      <c r="G39" s="144"/>
      <c r="H39" s="55" t="s">
        <v>76</v>
      </c>
      <c r="V39"/>
      <c r="W39"/>
      <c r="X39"/>
    </row>
    <row r="40" spans="1:25" ht="15.75" thickBot="1" x14ac:dyDescent="0.3"/>
    <row r="41" spans="1:25" s="13" customFormat="1" ht="66.75" x14ac:dyDescent="0.35">
      <c r="A41"/>
      <c r="B41" s="132" t="s">
        <v>108</v>
      </c>
      <c r="C41" s="5" t="s">
        <v>5</v>
      </c>
      <c r="D41" s="6" t="s">
        <v>6</v>
      </c>
      <c r="E41" s="7" t="s">
        <v>7</v>
      </c>
      <c r="F41" s="8" t="s">
        <v>8</v>
      </c>
      <c r="G41" s="8" t="s">
        <v>22</v>
      </c>
      <c r="H41" s="9" t="s">
        <v>9</v>
      </c>
      <c r="I41" s="10" t="s">
        <v>10</v>
      </c>
      <c r="J41" s="12" t="s">
        <v>12</v>
      </c>
      <c r="K41" s="11" t="s">
        <v>11</v>
      </c>
      <c r="L41" s="2" t="s">
        <v>0</v>
      </c>
      <c r="M41" s="3" t="s">
        <v>1</v>
      </c>
      <c r="N41" s="3" t="s">
        <v>2</v>
      </c>
      <c r="O41" s="3" t="s">
        <v>3</v>
      </c>
      <c r="P41" s="4" t="s">
        <v>4</v>
      </c>
      <c r="Q41" s="152" t="s">
        <v>13</v>
      </c>
      <c r="R41" s="153"/>
      <c r="S41" s="153"/>
      <c r="T41" s="153"/>
      <c r="U41" s="154"/>
      <c r="V41" s="13" t="s">
        <v>29</v>
      </c>
      <c r="W41" s="13" t="s">
        <v>27</v>
      </c>
      <c r="X41" s="13" t="s">
        <v>28</v>
      </c>
    </row>
    <row r="42" spans="1:25" ht="7.5" customHeight="1" x14ac:dyDescent="0.25">
      <c r="A42" s="14"/>
      <c r="B42" s="15"/>
      <c r="C42" s="19"/>
      <c r="D42" s="20"/>
      <c r="E42" s="21">
        <v>0</v>
      </c>
      <c r="F42" s="17"/>
      <c r="G42" s="17"/>
      <c r="H42" s="22">
        <v>0</v>
      </c>
      <c r="I42" s="23"/>
      <c r="J42" s="25"/>
      <c r="K42" s="24"/>
      <c r="L42" s="16"/>
      <c r="M42" s="17"/>
      <c r="N42" s="17"/>
      <c r="O42" s="17"/>
      <c r="P42" s="18"/>
      <c r="Q42" s="155"/>
      <c r="R42" s="156"/>
      <c r="S42" s="156"/>
      <c r="T42" s="156"/>
      <c r="U42" s="157"/>
    </row>
    <row r="43" spans="1:25" s="73" customFormat="1" ht="26.25" customHeight="1" x14ac:dyDescent="0.25">
      <c r="A43" s="74">
        <v>0.41666666666666669</v>
      </c>
      <c r="B43" s="75" t="s">
        <v>79</v>
      </c>
      <c r="C43" s="93">
        <v>3451</v>
      </c>
      <c r="D43" s="94">
        <v>3455</v>
      </c>
      <c r="E43" s="67">
        <f t="shared" ref="E43:E46" si="12">IF(ISBLANK(C43),0,(D43-C43+1))</f>
        <v>5</v>
      </c>
      <c r="F43" s="142">
        <v>5</v>
      </c>
      <c r="G43" s="142" t="s">
        <v>24</v>
      </c>
      <c r="H43" s="71">
        <v>1</v>
      </c>
      <c r="I43" s="80" t="s">
        <v>24</v>
      </c>
      <c r="J43" s="72" t="s">
        <v>24</v>
      </c>
      <c r="K43" s="77" t="s">
        <v>24</v>
      </c>
      <c r="L43" s="86" t="s">
        <v>24</v>
      </c>
      <c r="M43" s="87" t="s">
        <v>24</v>
      </c>
      <c r="N43" s="87" t="s">
        <v>24</v>
      </c>
      <c r="O43" s="87" t="s">
        <v>24</v>
      </c>
      <c r="P43" s="88" t="s">
        <v>24</v>
      </c>
      <c r="Q43" s="146" t="s">
        <v>109</v>
      </c>
      <c r="R43" s="147"/>
      <c r="S43" s="147"/>
      <c r="T43" s="147"/>
      <c r="U43" s="148"/>
      <c r="V43" s="131">
        <v>70</v>
      </c>
      <c r="W43" s="131" t="s">
        <v>24</v>
      </c>
      <c r="X43" s="131" t="s">
        <v>24</v>
      </c>
      <c r="Y43" s="73" t="s">
        <v>108</v>
      </c>
    </row>
    <row r="44" spans="1:25" s="73" customFormat="1" ht="26.25" customHeight="1" x14ac:dyDescent="0.25">
      <c r="A44" s="74">
        <v>0.4375</v>
      </c>
      <c r="B44" s="75" t="s">
        <v>60</v>
      </c>
      <c r="C44" s="93">
        <v>3456</v>
      </c>
      <c r="D44" s="94">
        <v>3460</v>
      </c>
      <c r="E44" s="67">
        <f t="shared" si="12"/>
        <v>5</v>
      </c>
      <c r="F44" s="142">
        <v>5</v>
      </c>
      <c r="G44" s="142" t="s">
        <v>24</v>
      </c>
      <c r="H44" s="71">
        <v>1</v>
      </c>
      <c r="I44" s="80" t="s">
        <v>24</v>
      </c>
      <c r="J44" s="72" t="s">
        <v>24</v>
      </c>
      <c r="K44" s="77" t="s">
        <v>24</v>
      </c>
      <c r="L44" s="86" t="s">
        <v>24</v>
      </c>
      <c r="M44" s="87" t="s">
        <v>24</v>
      </c>
      <c r="N44" s="87" t="s">
        <v>24</v>
      </c>
      <c r="O44" s="87" t="s">
        <v>24</v>
      </c>
      <c r="P44" s="88" t="s">
        <v>24</v>
      </c>
      <c r="Q44" s="146" t="s">
        <v>110</v>
      </c>
      <c r="R44" s="147"/>
      <c r="S44" s="147"/>
      <c r="T44" s="147"/>
      <c r="U44" s="148"/>
      <c r="V44" s="131">
        <v>22</v>
      </c>
      <c r="W44" s="131" t="s">
        <v>24</v>
      </c>
      <c r="X44" s="131" t="s">
        <v>24</v>
      </c>
      <c r="Y44" s="73" t="s">
        <v>108</v>
      </c>
    </row>
    <row r="45" spans="1:25" s="73" customFormat="1" ht="26.25" customHeight="1" x14ac:dyDescent="0.25">
      <c r="A45" s="68">
        <v>0.45833333333333331</v>
      </c>
      <c r="B45" s="69" t="s">
        <v>102</v>
      </c>
      <c r="C45" s="91">
        <v>3461</v>
      </c>
      <c r="D45" s="92">
        <v>3472</v>
      </c>
      <c r="E45" s="67">
        <f t="shared" si="12"/>
        <v>12</v>
      </c>
      <c r="F45" s="142">
        <v>4</v>
      </c>
      <c r="G45" s="142">
        <v>1</v>
      </c>
      <c r="H45" s="71">
        <v>12</v>
      </c>
      <c r="I45" s="78">
        <v>7</v>
      </c>
      <c r="J45" s="72">
        <f t="shared" ref="J45:J46" si="13">I45-SUM(L45:P45,K45)</f>
        <v>0</v>
      </c>
      <c r="K45" s="79">
        <v>3</v>
      </c>
      <c r="L45" s="63">
        <v>0</v>
      </c>
      <c r="M45" s="65">
        <v>3</v>
      </c>
      <c r="N45" s="65">
        <v>0</v>
      </c>
      <c r="O45" s="65">
        <v>1</v>
      </c>
      <c r="P45" s="66">
        <v>0</v>
      </c>
      <c r="Q45" s="149" t="s">
        <v>112</v>
      </c>
      <c r="R45" s="150"/>
      <c r="S45" s="150"/>
      <c r="T45" s="150"/>
      <c r="U45" s="151"/>
      <c r="V45" s="131" t="s">
        <v>24</v>
      </c>
      <c r="W45" s="131"/>
      <c r="X45" s="131"/>
      <c r="Y45" s="73" t="s">
        <v>108</v>
      </c>
    </row>
    <row r="46" spans="1:25" s="73" customFormat="1" ht="26.25" customHeight="1" x14ac:dyDescent="0.25">
      <c r="A46" s="133" t="s">
        <v>115</v>
      </c>
      <c r="B46" s="134" t="s">
        <v>116</v>
      </c>
      <c r="C46" s="135">
        <v>3473</v>
      </c>
      <c r="D46" s="136">
        <v>3496</v>
      </c>
      <c r="E46" s="67">
        <f t="shared" si="12"/>
        <v>24</v>
      </c>
      <c r="F46" s="142">
        <v>24</v>
      </c>
      <c r="G46" s="142">
        <v>0</v>
      </c>
      <c r="H46" s="71">
        <v>24</v>
      </c>
      <c r="I46" s="138">
        <v>1</v>
      </c>
      <c r="J46" s="72">
        <f t="shared" si="13"/>
        <v>0</v>
      </c>
      <c r="K46" s="139">
        <v>0</v>
      </c>
      <c r="L46" s="140">
        <v>0</v>
      </c>
      <c r="M46" s="137">
        <v>0</v>
      </c>
      <c r="N46" s="137">
        <v>1</v>
      </c>
      <c r="O46" s="137">
        <v>0</v>
      </c>
      <c r="P46" s="139">
        <v>0</v>
      </c>
      <c r="Q46" s="167" t="s">
        <v>117</v>
      </c>
      <c r="R46" s="168"/>
      <c r="S46" s="168"/>
      <c r="T46" s="168"/>
      <c r="U46" s="169"/>
      <c r="V46" s="131" t="s">
        <v>24</v>
      </c>
      <c r="W46" s="131" t="s">
        <v>24</v>
      </c>
      <c r="X46" s="131" t="s">
        <v>24</v>
      </c>
      <c r="Y46" s="73" t="s">
        <v>108</v>
      </c>
    </row>
    <row r="47" spans="1:25" ht="7.5" customHeight="1" thickBot="1" x14ac:dyDescent="0.3">
      <c r="A47" s="26"/>
      <c r="B47" s="27"/>
      <c r="C47" s="31"/>
      <c r="D47" s="32"/>
      <c r="E47" s="33">
        <v>0</v>
      </c>
      <c r="F47" s="29"/>
      <c r="G47" s="29"/>
      <c r="H47" s="34">
        <v>0</v>
      </c>
      <c r="I47" s="35"/>
      <c r="J47" s="37"/>
      <c r="K47" s="36"/>
      <c r="L47" s="28"/>
      <c r="M47" s="29"/>
      <c r="N47" s="29"/>
      <c r="O47" s="29"/>
      <c r="P47" s="30"/>
      <c r="Q47" s="158"/>
      <c r="R47" s="159"/>
      <c r="S47" s="159"/>
      <c r="T47" s="159"/>
      <c r="U47" s="160"/>
    </row>
    <row r="48" spans="1:25" s="38" customFormat="1" ht="30.75" customHeight="1" x14ac:dyDescent="0.2">
      <c r="B48" s="39"/>
      <c r="D48" s="141" t="s">
        <v>121</v>
      </c>
      <c r="E48" s="43">
        <f>SUM(E42:E47)</f>
        <v>46</v>
      </c>
      <c r="F48" s="143">
        <f>SUM(F42:F47)</f>
        <v>38</v>
      </c>
      <c r="G48" s="143">
        <f>SUM(G42:G47)</f>
        <v>1</v>
      </c>
      <c r="H48" s="45">
        <f>SUM(H42:H47)</f>
        <v>38</v>
      </c>
      <c r="I48" s="59"/>
      <c r="K48" s="60"/>
      <c r="L48" s="52"/>
      <c r="M48" s="52"/>
      <c r="N48" s="52"/>
      <c r="O48" s="52"/>
      <c r="P48" s="52"/>
      <c r="Q48" s="61"/>
      <c r="R48" s="61"/>
      <c r="S48" s="61"/>
      <c r="T48" s="61"/>
      <c r="U48" s="61"/>
    </row>
    <row r="49" spans="5:24" ht="73.150000000000006" customHeight="1" thickBot="1" x14ac:dyDescent="0.3">
      <c r="E49" s="53" t="s">
        <v>120</v>
      </c>
      <c r="F49" s="144"/>
      <c r="G49" s="144"/>
      <c r="H49" s="55" t="s">
        <v>76</v>
      </c>
      <c r="V49"/>
      <c r="W49"/>
      <c r="X49"/>
    </row>
  </sheetData>
  <mergeCells count="40">
    <mergeCell ref="Q44:U44"/>
    <mergeCell ref="Q45:U45"/>
    <mergeCell ref="Q46:U46"/>
    <mergeCell ref="Q47:U47"/>
    <mergeCell ref="Q35:U35"/>
    <mergeCell ref="Q36:U36"/>
    <mergeCell ref="Q37:U37"/>
    <mergeCell ref="Q41:U41"/>
    <mergeCell ref="Q42:U42"/>
    <mergeCell ref="Q43:U43"/>
    <mergeCell ref="Q26:U26"/>
    <mergeCell ref="Q30:U30"/>
    <mergeCell ref="Q31:U31"/>
    <mergeCell ref="Q32:U32"/>
    <mergeCell ref="Q33:U33"/>
    <mergeCell ref="Q34:U34"/>
    <mergeCell ref="Q20:U20"/>
    <mergeCell ref="Q21:U21"/>
    <mergeCell ref="Q22:U22"/>
    <mergeCell ref="Q23:U23"/>
    <mergeCell ref="Q24:U24"/>
    <mergeCell ref="Q25:U25"/>
    <mergeCell ref="Q13:U13"/>
    <mergeCell ref="Q14:U14"/>
    <mergeCell ref="Q15:U15"/>
    <mergeCell ref="Q16:U16"/>
    <mergeCell ref="R17:U17"/>
    <mergeCell ref="R18:U18"/>
    <mergeCell ref="Q7:U7"/>
    <mergeCell ref="Q8:U8"/>
    <mergeCell ref="Q9:U9"/>
    <mergeCell ref="Q10:U10"/>
    <mergeCell ref="Q11:U11"/>
    <mergeCell ref="Q12:U12"/>
    <mergeCell ref="Q1:U1"/>
    <mergeCell ref="Q2:U2"/>
    <mergeCell ref="Q3:U3"/>
    <mergeCell ref="Q4:U4"/>
    <mergeCell ref="Q5:U5"/>
    <mergeCell ref="Q6:U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49"/>
  <sheetViews>
    <sheetView zoomScale="80" zoomScaleNormal="80" workbookViewId="0">
      <selection activeCell="R17" sqref="R17:U17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130" bestFit="1" customWidth="1"/>
  </cols>
  <sheetData>
    <row r="1" spans="1:25" s="13" customFormat="1" ht="66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52" t="s">
        <v>13</v>
      </c>
      <c r="R1" s="153"/>
      <c r="S1" s="153"/>
      <c r="T1" s="153"/>
      <c r="U1" s="154"/>
      <c r="V1" s="13" t="s">
        <v>29</v>
      </c>
      <c r="W1" s="13" t="s">
        <v>27</v>
      </c>
      <c r="X1" s="13" t="s">
        <v>28</v>
      </c>
    </row>
    <row r="2" spans="1:25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55"/>
      <c r="R2" s="156"/>
      <c r="S2" s="156"/>
      <c r="T2" s="156"/>
      <c r="U2" s="157"/>
    </row>
    <row r="3" spans="1:25" s="73" customFormat="1" ht="26.25" customHeight="1" x14ac:dyDescent="0.25">
      <c r="A3" s="68">
        <v>0.41666666666666669</v>
      </c>
      <c r="B3" s="69" t="s">
        <v>32</v>
      </c>
      <c r="C3" s="91">
        <v>104</v>
      </c>
      <c r="D3" s="92">
        <v>110</v>
      </c>
      <c r="E3" s="67">
        <f t="shared" ref="E3:E5" si="0">IF(ISBLANK(C3),0,(D3-C3+1))</f>
        <v>7</v>
      </c>
      <c r="F3" s="70">
        <v>6</v>
      </c>
      <c r="G3" s="70">
        <v>0</v>
      </c>
      <c r="H3" s="71">
        <f>E3-G3-F3</f>
        <v>1</v>
      </c>
      <c r="I3" s="78">
        <v>1</v>
      </c>
      <c r="J3" s="72">
        <f>I3-SUM(L3:P3,K3)</f>
        <v>0</v>
      </c>
      <c r="K3" s="79">
        <v>0</v>
      </c>
      <c r="L3" s="63">
        <v>0</v>
      </c>
      <c r="M3" s="65">
        <v>0</v>
      </c>
      <c r="N3" s="65">
        <v>1</v>
      </c>
      <c r="O3" s="65">
        <v>0</v>
      </c>
      <c r="P3" s="66">
        <v>0</v>
      </c>
      <c r="Q3" s="149" t="s">
        <v>111</v>
      </c>
      <c r="R3" s="150"/>
      <c r="S3" s="150"/>
      <c r="T3" s="150"/>
      <c r="U3" s="151"/>
      <c r="V3" s="131" t="s">
        <v>24</v>
      </c>
      <c r="W3" s="131">
        <v>0</v>
      </c>
      <c r="X3" s="131">
        <v>0</v>
      </c>
      <c r="Y3" s="73" t="s">
        <v>107</v>
      </c>
    </row>
    <row r="4" spans="1:25" s="73" customFormat="1" ht="26.25" customHeight="1" x14ac:dyDescent="0.25">
      <c r="A4" s="74">
        <v>0.41666666666666669</v>
      </c>
      <c r="B4" s="75" t="s">
        <v>79</v>
      </c>
      <c r="C4" s="93">
        <v>3451</v>
      </c>
      <c r="D4" s="94">
        <v>3455</v>
      </c>
      <c r="E4" s="67">
        <f t="shared" si="0"/>
        <v>5</v>
      </c>
      <c r="F4" s="76">
        <v>5</v>
      </c>
      <c r="G4" s="76" t="s">
        <v>24</v>
      </c>
      <c r="H4" s="71" t="s">
        <v>24</v>
      </c>
      <c r="I4" s="80" t="s">
        <v>24</v>
      </c>
      <c r="J4" s="72" t="s">
        <v>24</v>
      </c>
      <c r="K4" s="77" t="s">
        <v>24</v>
      </c>
      <c r="L4" s="86" t="s">
        <v>24</v>
      </c>
      <c r="M4" s="87" t="s">
        <v>24</v>
      </c>
      <c r="N4" s="87" t="s">
        <v>24</v>
      </c>
      <c r="O4" s="87" t="s">
        <v>24</v>
      </c>
      <c r="P4" s="88" t="s">
        <v>24</v>
      </c>
      <c r="Q4" s="146" t="s">
        <v>109</v>
      </c>
      <c r="R4" s="147"/>
      <c r="S4" s="147"/>
      <c r="T4" s="147"/>
      <c r="U4" s="148"/>
      <c r="V4" s="131">
        <v>70</v>
      </c>
      <c r="W4" s="131" t="s">
        <v>24</v>
      </c>
      <c r="X4" s="131" t="s">
        <v>24</v>
      </c>
      <c r="Y4" s="73" t="s">
        <v>108</v>
      </c>
    </row>
    <row r="5" spans="1:25" s="73" customFormat="1" ht="26.25" customHeight="1" x14ac:dyDescent="0.25">
      <c r="A5" s="74">
        <v>0.42708333333333331</v>
      </c>
      <c r="B5" s="75" t="s">
        <v>63</v>
      </c>
      <c r="C5" s="93">
        <v>15</v>
      </c>
      <c r="D5" s="94">
        <v>16</v>
      </c>
      <c r="E5" s="67">
        <f t="shared" si="0"/>
        <v>2</v>
      </c>
      <c r="F5" s="76">
        <v>2</v>
      </c>
      <c r="G5" s="76" t="s">
        <v>24</v>
      </c>
      <c r="H5" s="71" t="s">
        <v>24</v>
      </c>
      <c r="I5" s="80" t="s">
        <v>24</v>
      </c>
      <c r="J5" s="72" t="s">
        <v>24</v>
      </c>
      <c r="K5" s="77" t="s">
        <v>24</v>
      </c>
      <c r="L5" s="86" t="s">
        <v>24</v>
      </c>
      <c r="M5" s="87" t="s">
        <v>24</v>
      </c>
      <c r="N5" s="87" t="s">
        <v>24</v>
      </c>
      <c r="O5" s="87" t="s">
        <v>24</v>
      </c>
      <c r="P5" s="88" t="s">
        <v>24</v>
      </c>
      <c r="Q5" s="146" t="s">
        <v>106</v>
      </c>
      <c r="R5" s="147"/>
      <c r="S5" s="147"/>
      <c r="T5" s="147"/>
      <c r="U5" s="148"/>
      <c r="V5" s="131">
        <v>4</v>
      </c>
      <c r="W5" s="131" t="s">
        <v>24</v>
      </c>
      <c r="X5" s="131" t="s">
        <v>24</v>
      </c>
      <c r="Y5" s="73" t="s">
        <v>107</v>
      </c>
    </row>
    <row r="6" spans="1:25" s="73" customFormat="1" ht="26.25" customHeight="1" x14ac:dyDescent="0.25">
      <c r="A6" s="74">
        <v>0.4375</v>
      </c>
      <c r="B6" s="75" t="s">
        <v>60</v>
      </c>
      <c r="C6" s="93">
        <v>3456</v>
      </c>
      <c r="D6" s="94">
        <v>3460</v>
      </c>
      <c r="E6" s="67">
        <f>IF(ISBLANK(C6),0,(D6-C6+1))</f>
        <v>5</v>
      </c>
      <c r="F6" s="76">
        <v>5</v>
      </c>
      <c r="G6" s="76" t="s">
        <v>24</v>
      </c>
      <c r="H6" s="71" t="s">
        <v>24</v>
      </c>
      <c r="I6" s="80" t="s">
        <v>24</v>
      </c>
      <c r="J6" s="72" t="s">
        <v>24</v>
      </c>
      <c r="K6" s="77" t="s">
        <v>24</v>
      </c>
      <c r="L6" s="86" t="s">
        <v>24</v>
      </c>
      <c r="M6" s="87" t="s">
        <v>24</v>
      </c>
      <c r="N6" s="87" t="s">
        <v>24</v>
      </c>
      <c r="O6" s="87" t="s">
        <v>24</v>
      </c>
      <c r="P6" s="88" t="s">
        <v>24</v>
      </c>
      <c r="Q6" s="146" t="s">
        <v>110</v>
      </c>
      <c r="R6" s="147"/>
      <c r="S6" s="147"/>
      <c r="T6" s="147"/>
      <c r="U6" s="148"/>
      <c r="V6" s="131">
        <v>22</v>
      </c>
      <c r="W6" s="131" t="s">
        <v>24</v>
      </c>
      <c r="X6" s="131" t="s">
        <v>24</v>
      </c>
      <c r="Y6" s="73" t="s">
        <v>108</v>
      </c>
    </row>
    <row r="7" spans="1:25" s="73" customFormat="1" ht="26.25" customHeight="1" x14ac:dyDescent="0.25">
      <c r="A7" s="68">
        <v>0.45833333333333331</v>
      </c>
      <c r="B7" s="69" t="s">
        <v>102</v>
      </c>
      <c r="C7" s="91">
        <v>3461</v>
      </c>
      <c r="D7" s="92">
        <v>3472</v>
      </c>
      <c r="E7" s="67">
        <f t="shared" ref="E7:E14" si="1">IF(ISBLANK(C7),0,(D7-C7+1))</f>
        <v>12</v>
      </c>
      <c r="F7" s="70">
        <v>4</v>
      </c>
      <c r="G7" s="70">
        <v>1</v>
      </c>
      <c r="H7" s="71">
        <f t="shared" ref="H7:H9" si="2">E7-G7-F7</f>
        <v>7</v>
      </c>
      <c r="I7" s="78">
        <v>7</v>
      </c>
      <c r="J7" s="72">
        <f t="shared" ref="J7:J10" si="3">I7-SUM(L7:P7,K7)</f>
        <v>0</v>
      </c>
      <c r="K7" s="79">
        <v>3</v>
      </c>
      <c r="L7" s="63">
        <v>0</v>
      </c>
      <c r="M7" s="65">
        <v>3</v>
      </c>
      <c r="N7" s="65">
        <v>0</v>
      </c>
      <c r="O7" s="65">
        <v>1</v>
      </c>
      <c r="P7" s="66">
        <v>0</v>
      </c>
      <c r="Q7" s="149" t="s">
        <v>112</v>
      </c>
      <c r="R7" s="150"/>
      <c r="S7" s="150"/>
      <c r="T7" s="150"/>
      <c r="U7" s="151"/>
      <c r="V7" s="131" t="s">
        <v>24</v>
      </c>
      <c r="W7" s="131"/>
      <c r="X7" s="131"/>
      <c r="Y7" s="73" t="s">
        <v>108</v>
      </c>
    </row>
    <row r="8" spans="1:25" s="73" customFormat="1" ht="26.25" customHeight="1" x14ac:dyDescent="0.25">
      <c r="A8" s="68">
        <v>0.5</v>
      </c>
      <c r="B8" s="69" t="s">
        <v>79</v>
      </c>
      <c r="C8" s="91">
        <v>117</v>
      </c>
      <c r="D8" s="92">
        <v>118</v>
      </c>
      <c r="E8" s="67">
        <f t="shared" si="1"/>
        <v>2</v>
      </c>
      <c r="F8" s="70">
        <v>1</v>
      </c>
      <c r="G8" s="70">
        <v>0</v>
      </c>
      <c r="H8" s="71">
        <f t="shared" si="2"/>
        <v>1</v>
      </c>
      <c r="I8" s="78">
        <v>1</v>
      </c>
      <c r="J8" s="72">
        <f t="shared" si="3"/>
        <v>0</v>
      </c>
      <c r="K8" s="79">
        <v>0</v>
      </c>
      <c r="L8" s="63">
        <v>0</v>
      </c>
      <c r="M8" s="65">
        <v>0</v>
      </c>
      <c r="N8" s="65">
        <v>1</v>
      </c>
      <c r="O8" s="65">
        <v>0</v>
      </c>
      <c r="P8" s="66">
        <v>0</v>
      </c>
      <c r="Q8" s="149" t="s">
        <v>111</v>
      </c>
      <c r="R8" s="150"/>
      <c r="S8" s="150"/>
      <c r="T8" s="150"/>
      <c r="U8" s="151"/>
      <c r="V8" s="131" t="s">
        <v>24</v>
      </c>
      <c r="W8" s="131"/>
      <c r="X8" s="131"/>
      <c r="Y8" s="73" t="s">
        <v>107</v>
      </c>
    </row>
    <row r="9" spans="1:25" s="73" customFormat="1" ht="26.25" customHeight="1" x14ac:dyDescent="0.25">
      <c r="A9" s="68">
        <v>4.1666666666666664E-2</v>
      </c>
      <c r="B9" s="69" t="s">
        <v>60</v>
      </c>
      <c r="C9" s="91">
        <v>3399</v>
      </c>
      <c r="D9" s="92">
        <v>3403</v>
      </c>
      <c r="E9" s="67">
        <f t="shared" si="1"/>
        <v>5</v>
      </c>
      <c r="F9" s="70">
        <v>3</v>
      </c>
      <c r="G9" s="70">
        <v>0</v>
      </c>
      <c r="H9" s="71">
        <f t="shared" si="2"/>
        <v>2</v>
      </c>
      <c r="I9" s="78">
        <v>2</v>
      </c>
      <c r="J9" s="72">
        <f t="shared" si="3"/>
        <v>0</v>
      </c>
      <c r="K9" s="79">
        <v>1</v>
      </c>
      <c r="L9" s="63">
        <v>0</v>
      </c>
      <c r="M9" s="65">
        <v>0</v>
      </c>
      <c r="N9" s="65">
        <v>1</v>
      </c>
      <c r="O9" s="65">
        <v>0</v>
      </c>
      <c r="P9" s="66">
        <v>0</v>
      </c>
      <c r="Q9" s="149" t="s">
        <v>113</v>
      </c>
      <c r="R9" s="150"/>
      <c r="S9" s="150"/>
      <c r="T9" s="150"/>
      <c r="U9" s="151"/>
      <c r="V9" s="131" t="s">
        <v>24</v>
      </c>
      <c r="W9" s="131"/>
      <c r="X9" s="131"/>
    </row>
    <row r="10" spans="1:25" s="73" customFormat="1" ht="26.25" customHeight="1" x14ac:dyDescent="0.25">
      <c r="A10" s="68">
        <v>8.3333333333333329E-2</v>
      </c>
      <c r="B10" s="69" t="s">
        <v>102</v>
      </c>
      <c r="C10" s="91">
        <v>3404</v>
      </c>
      <c r="D10" s="92">
        <v>3413</v>
      </c>
      <c r="E10" s="67">
        <f t="shared" si="1"/>
        <v>10</v>
      </c>
      <c r="F10" s="70">
        <v>1</v>
      </c>
      <c r="G10" s="70">
        <v>0</v>
      </c>
      <c r="H10" s="71">
        <f>E10-G10-F10</f>
        <v>9</v>
      </c>
      <c r="I10" s="78">
        <v>9</v>
      </c>
      <c r="J10" s="72">
        <f t="shared" si="3"/>
        <v>0</v>
      </c>
      <c r="K10" s="79">
        <v>5</v>
      </c>
      <c r="L10" s="63">
        <v>0</v>
      </c>
      <c r="M10" s="65">
        <v>1</v>
      </c>
      <c r="N10" s="65">
        <v>3</v>
      </c>
      <c r="O10" s="65">
        <v>0</v>
      </c>
      <c r="P10" s="66">
        <v>0</v>
      </c>
      <c r="Q10" s="149" t="s">
        <v>113</v>
      </c>
      <c r="R10" s="150"/>
      <c r="S10" s="150"/>
      <c r="T10" s="150"/>
      <c r="U10" s="151"/>
      <c r="V10" s="131" t="s">
        <v>24</v>
      </c>
      <c r="W10" s="131"/>
      <c r="X10" s="131"/>
    </row>
    <row r="11" spans="1:25" s="73" customFormat="1" ht="26.25" customHeight="1" x14ac:dyDescent="0.25">
      <c r="A11" s="68">
        <v>0.125</v>
      </c>
      <c r="B11" s="69" t="s">
        <v>103</v>
      </c>
      <c r="C11" s="91">
        <v>3414</v>
      </c>
      <c r="D11" s="92">
        <v>3416</v>
      </c>
      <c r="E11" s="67">
        <f t="shared" si="1"/>
        <v>3</v>
      </c>
      <c r="F11" s="70">
        <v>0</v>
      </c>
      <c r="G11" s="70">
        <v>0</v>
      </c>
      <c r="H11" s="71">
        <f t="shared" ref="H11:H12" si="4">E11-G11-F11</f>
        <v>3</v>
      </c>
      <c r="I11" s="78">
        <v>3</v>
      </c>
      <c r="J11" s="72">
        <f>I11-SUM(L11:P11,K11)</f>
        <v>0</v>
      </c>
      <c r="K11" s="79">
        <v>1</v>
      </c>
      <c r="L11" s="63">
        <v>0</v>
      </c>
      <c r="M11" s="65">
        <v>1</v>
      </c>
      <c r="N11" s="65">
        <v>1</v>
      </c>
      <c r="O11" s="65">
        <v>0</v>
      </c>
      <c r="P11" s="66">
        <v>0</v>
      </c>
      <c r="Q11" s="149" t="s">
        <v>113</v>
      </c>
      <c r="R11" s="150"/>
      <c r="S11" s="150"/>
      <c r="T11" s="150"/>
      <c r="U11" s="151"/>
      <c r="V11" s="131" t="s">
        <v>24</v>
      </c>
      <c r="W11" s="131"/>
      <c r="X11" s="131"/>
    </row>
    <row r="12" spans="1:25" s="73" customFormat="1" ht="26.25" customHeight="1" x14ac:dyDescent="0.25">
      <c r="A12" s="68">
        <v>0.16666666666666666</v>
      </c>
      <c r="B12" s="69" t="s">
        <v>67</v>
      </c>
      <c r="C12" s="91">
        <v>3417</v>
      </c>
      <c r="D12" s="92">
        <v>3419</v>
      </c>
      <c r="E12" s="67">
        <f t="shared" si="1"/>
        <v>3</v>
      </c>
      <c r="F12" s="70">
        <v>0</v>
      </c>
      <c r="G12" s="70">
        <v>0</v>
      </c>
      <c r="H12" s="71">
        <f t="shared" si="4"/>
        <v>3</v>
      </c>
      <c r="I12" s="78">
        <v>3</v>
      </c>
      <c r="J12" s="72">
        <f>I12-SUM(L12:P12,K12)</f>
        <v>0</v>
      </c>
      <c r="K12" s="95">
        <v>0</v>
      </c>
      <c r="L12" s="64">
        <v>3</v>
      </c>
      <c r="M12" s="65">
        <v>0</v>
      </c>
      <c r="N12" s="65">
        <v>0</v>
      </c>
      <c r="O12" s="65">
        <v>0</v>
      </c>
      <c r="P12" s="66">
        <v>0</v>
      </c>
      <c r="Q12" s="149" t="s">
        <v>113</v>
      </c>
      <c r="R12" s="150"/>
      <c r="S12" s="150"/>
      <c r="T12" s="150"/>
      <c r="U12" s="151"/>
      <c r="V12" s="131" t="s">
        <v>24</v>
      </c>
      <c r="W12" s="131">
        <v>0</v>
      </c>
      <c r="X12" s="131">
        <v>0</v>
      </c>
    </row>
    <row r="13" spans="1:25" s="73" customFormat="1" ht="26.25" customHeight="1" x14ac:dyDescent="0.25">
      <c r="A13" s="74">
        <v>0.20833333333333334</v>
      </c>
      <c r="B13" s="75" t="s">
        <v>104</v>
      </c>
      <c r="C13" s="93">
        <v>122</v>
      </c>
      <c r="D13" s="94">
        <v>124</v>
      </c>
      <c r="E13" s="67">
        <f t="shared" si="1"/>
        <v>3</v>
      </c>
      <c r="F13" s="76">
        <v>3</v>
      </c>
      <c r="G13" s="76" t="s">
        <v>24</v>
      </c>
      <c r="H13" s="71" t="s">
        <v>24</v>
      </c>
      <c r="I13" s="80" t="s">
        <v>24</v>
      </c>
      <c r="J13" s="72" t="s">
        <v>24</v>
      </c>
      <c r="K13" s="77" t="s">
        <v>24</v>
      </c>
      <c r="L13" s="86" t="s">
        <v>24</v>
      </c>
      <c r="M13" s="87" t="s">
        <v>24</v>
      </c>
      <c r="N13" s="87" t="s">
        <v>24</v>
      </c>
      <c r="O13" s="87" t="s">
        <v>24</v>
      </c>
      <c r="P13" s="88" t="s">
        <v>24</v>
      </c>
      <c r="Q13" s="146" t="s">
        <v>123</v>
      </c>
      <c r="R13" s="147"/>
      <c r="S13" s="147"/>
      <c r="T13" s="147"/>
      <c r="U13" s="148"/>
      <c r="V13" s="131">
        <v>40</v>
      </c>
      <c r="W13" s="131" t="s">
        <v>24</v>
      </c>
      <c r="X13" s="131" t="s">
        <v>24</v>
      </c>
      <c r="Y13" s="73" t="s">
        <v>107</v>
      </c>
    </row>
    <row r="14" spans="1:25" s="73" customFormat="1" ht="26.25" customHeight="1" x14ac:dyDescent="0.25">
      <c r="A14" s="74">
        <v>0.25</v>
      </c>
      <c r="B14" s="75" t="s">
        <v>105</v>
      </c>
      <c r="C14" s="93">
        <v>125</v>
      </c>
      <c r="D14" s="94">
        <v>127</v>
      </c>
      <c r="E14" s="67">
        <f t="shared" si="1"/>
        <v>3</v>
      </c>
      <c r="F14" s="76">
        <v>3</v>
      </c>
      <c r="G14" s="76" t="s">
        <v>24</v>
      </c>
      <c r="H14" s="71" t="s">
        <v>24</v>
      </c>
      <c r="I14" s="80" t="s">
        <v>24</v>
      </c>
      <c r="J14" s="72" t="s">
        <v>24</v>
      </c>
      <c r="K14" s="77" t="s">
        <v>24</v>
      </c>
      <c r="L14" s="86" t="s">
        <v>24</v>
      </c>
      <c r="M14" s="87" t="s">
        <v>24</v>
      </c>
      <c r="N14" s="87" t="s">
        <v>24</v>
      </c>
      <c r="O14" s="87" t="s">
        <v>24</v>
      </c>
      <c r="P14" s="88" t="s">
        <v>24</v>
      </c>
      <c r="Q14" s="146" t="s">
        <v>125</v>
      </c>
      <c r="R14" s="147"/>
      <c r="S14" s="147"/>
      <c r="T14" s="147"/>
      <c r="U14" s="148"/>
      <c r="V14" s="131">
        <v>20</v>
      </c>
      <c r="W14" s="131" t="s">
        <v>24</v>
      </c>
      <c r="X14" s="131" t="s">
        <v>24</v>
      </c>
      <c r="Y14" s="73" t="s">
        <v>107</v>
      </c>
    </row>
    <row r="15" spans="1:25" s="73" customFormat="1" ht="26.25" customHeight="1" x14ac:dyDescent="0.25">
      <c r="A15" s="133" t="s">
        <v>115</v>
      </c>
      <c r="B15" s="134" t="s">
        <v>116</v>
      </c>
      <c r="C15" s="135">
        <v>3473</v>
      </c>
      <c r="D15" s="136">
        <v>3496</v>
      </c>
      <c r="E15" s="67">
        <f t="shared" ref="E15" si="5">IF(ISBLANK(C15),0,(D15-C15+1))</f>
        <v>24</v>
      </c>
      <c r="F15" s="137">
        <v>24</v>
      </c>
      <c r="G15" s="137">
        <v>0</v>
      </c>
      <c r="H15" s="71">
        <f t="shared" ref="H15" si="6">E15-G15-F15</f>
        <v>0</v>
      </c>
      <c r="I15" s="138">
        <v>0</v>
      </c>
      <c r="J15" s="72">
        <f t="shared" ref="J15" si="7">I15-SUM(L15:P15,K15)</f>
        <v>-1</v>
      </c>
      <c r="K15" s="139">
        <v>0</v>
      </c>
      <c r="L15" s="140">
        <v>0</v>
      </c>
      <c r="M15" s="137">
        <v>0</v>
      </c>
      <c r="N15" s="137">
        <v>1</v>
      </c>
      <c r="O15" s="137">
        <v>0</v>
      </c>
      <c r="P15" s="139">
        <v>0</v>
      </c>
      <c r="Q15" s="167" t="s">
        <v>117</v>
      </c>
      <c r="R15" s="168"/>
      <c r="S15" s="168"/>
      <c r="T15" s="168"/>
      <c r="U15" s="169"/>
      <c r="V15" s="131" t="s">
        <v>24</v>
      </c>
      <c r="W15" s="131" t="s">
        <v>24</v>
      </c>
      <c r="X15" s="131" t="s">
        <v>24</v>
      </c>
      <c r="Y15" s="73" t="s">
        <v>108</v>
      </c>
    </row>
    <row r="16" spans="1:25" ht="7.5" customHeight="1" thickBot="1" x14ac:dyDescent="0.3">
      <c r="A16" s="26"/>
      <c r="B16" s="27"/>
      <c r="C16" s="31"/>
      <c r="D16" s="32"/>
      <c r="E16" s="33">
        <v>0</v>
      </c>
      <c r="F16" s="29"/>
      <c r="G16" s="29"/>
      <c r="H16" s="34">
        <v>0</v>
      </c>
      <c r="I16" s="35"/>
      <c r="J16" s="37"/>
      <c r="K16" s="36"/>
      <c r="L16" s="28"/>
      <c r="M16" s="29"/>
      <c r="N16" s="29"/>
      <c r="O16" s="29"/>
      <c r="P16" s="30"/>
      <c r="Q16" s="158"/>
      <c r="R16" s="159"/>
      <c r="S16" s="159"/>
      <c r="T16" s="159"/>
      <c r="U16" s="160"/>
    </row>
    <row r="17" spans="1:25" s="38" customFormat="1" ht="30.75" customHeight="1" x14ac:dyDescent="0.25">
      <c r="B17" s="39"/>
      <c r="D17" s="85"/>
      <c r="E17" s="43">
        <f>SUM(E2:E16)</f>
        <v>84</v>
      </c>
      <c r="F17" s="44">
        <f>SUM(F2:F16)</f>
        <v>57</v>
      </c>
      <c r="G17" s="44">
        <f>SUM(G2:G16)</f>
        <v>1</v>
      </c>
      <c r="H17" s="45">
        <f>E17-F17-G17</f>
        <v>26</v>
      </c>
      <c r="I17" s="46">
        <f t="shared" ref="I17:P17" si="8">SUM(I2:I16)</f>
        <v>26</v>
      </c>
      <c r="J17" s="48">
        <f t="shared" si="8"/>
        <v>-1</v>
      </c>
      <c r="K17" s="47">
        <f t="shared" si="8"/>
        <v>10</v>
      </c>
      <c r="L17" s="40">
        <f t="shared" si="8"/>
        <v>3</v>
      </c>
      <c r="M17" s="41">
        <f t="shared" si="8"/>
        <v>5</v>
      </c>
      <c r="N17" s="41">
        <f t="shared" si="8"/>
        <v>8</v>
      </c>
      <c r="O17" s="41">
        <f t="shared" si="8"/>
        <v>1</v>
      </c>
      <c r="P17" s="41">
        <f t="shared" si="8"/>
        <v>0</v>
      </c>
      <c r="Q17" s="42">
        <f>SUM(L17:P17)</f>
        <v>17</v>
      </c>
      <c r="R17" s="161" t="s">
        <v>118</v>
      </c>
      <c r="S17" s="162"/>
      <c r="T17" s="162"/>
      <c r="U17" s="163"/>
      <c r="V17" s="38">
        <f>SUM(V2:V14)</f>
        <v>156</v>
      </c>
      <c r="W17" s="38">
        <f>SUM(W2:W16)</f>
        <v>0</v>
      </c>
      <c r="X17" s="38">
        <f>SUM(X2:X16)</f>
        <v>0</v>
      </c>
      <c r="Y17" s="89">
        <f>SUM(W17:X17)</f>
        <v>0</v>
      </c>
    </row>
    <row r="18" spans="1:25" ht="120" thickBot="1" x14ac:dyDescent="0.3">
      <c r="E18" s="53" t="s">
        <v>19</v>
      </c>
      <c r="F18" s="54" t="s">
        <v>20</v>
      </c>
      <c r="G18" s="54" t="s">
        <v>23</v>
      </c>
      <c r="H18" s="55" t="s">
        <v>9</v>
      </c>
      <c r="I18" s="56" t="s">
        <v>21</v>
      </c>
      <c r="J18" s="58" t="s">
        <v>12</v>
      </c>
      <c r="K18" s="57" t="s">
        <v>11</v>
      </c>
      <c r="L18" s="49" t="s">
        <v>0</v>
      </c>
      <c r="M18" s="50" t="s">
        <v>1</v>
      </c>
      <c r="N18" s="50" t="s">
        <v>2</v>
      </c>
      <c r="O18" s="50" t="s">
        <v>16</v>
      </c>
      <c r="P18" s="50" t="s">
        <v>17</v>
      </c>
      <c r="Q18" s="51" t="s">
        <v>18</v>
      </c>
      <c r="R18" s="164" t="s">
        <v>119</v>
      </c>
      <c r="S18" s="165"/>
      <c r="T18" s="165"/>
      <c r="U18" s="166"/>
    </row>
    <row r="19" spans="1:25" s="52" customFormat="1" ht="15.75" thickBot="1" x14ac:dyDescent="0.3">
      <c r="A19"/>
      <c r="B19" s="1"/>
      <c r="I19" s="59">
        <f>I17+G17</f>
        <v>27</v>
      </c>
      <c r="J19" s="38"/>
      <c r="K19" s="60"/>
      <c r="M19" s="52">
        <f>L17+M17</f>
        <v>8</v>
      </c>
      <c r="Q19" s="61"/>
      <c r="R19" s="61"/>
      <c r="S19" s="61"/>
      <c r="T19" s="61"/>
      <c r="U19" s="61"/>
      <c r="V19" s="130"/>
      <c r="W19" s="130"/>
      <c r="X19" s="130"/>
    </row>
    <row r="20" spans="1:25" s="13" customFormat="1" ht="66" x14ac:dyDescent="0.35">
      <c r="A20"/>
      <c r="B20" s="132" t="s">
        <v>114</v>
      </c>
      <c r="C20" s="5" t="s">
        <v>5</v>
      </c>
      <c r="D20" s="6" t="s">
        <v>6</v>
      </c>
      <c r="E20" s="7" t="s">
        <v>7</v>
      </c>
      <c r="F20" s="8" t="s">
        <v>8</v>
      </c>
      <c r="G20" s="8" t="s">
        <v>22</v>
      </c>
      <c r="H20" s="9" t="s">
        <v>9</v>
      </c>
      <c r="I20" s="10" t="s">
        <v>10</v>
      </c>
      <c r="J20" s="12" t="s">
        <v>12</v>
      </c>
      <c r="K20" s="11" t="s">
        <v>11</v>
      </c>
      <c r="L20" s="2" t="s">
        <v>0</v>
      </c>
      <c r="M20" s="3" t="s">
        <v>1</v>
      </c>
      <c r="N20" s="3" t="s">
        <v>2</v>
      </c>
      <c r="O20" s="3" t="s">
        <v>3</v>
      </c>
      <c r="P20" s="4" t="s">
        <v>4</v>
      </c>
      <c r="Q20" s="152" t="s">
        <v>13</v>
      </c>
      <c r="R20" s="153"/>
      <c r="S20" s="153"/>
      <c r="T20" s="153"/>
      <c r="U20" s="154"/>
      <c r="V20" s="13" t="s">
        <v>29</v>
      </c>
      <c r="W20" s="13" t="s">
        <v>27</v>
      </c>
      <c r="X20" s="13" t="s">
        <v>28</v>
      </c>
    </row>
    <row r="21" spans="1:25" ht="7.5" customHeight="1" x14ac:dyDescent="0.25">
      <c r="A21" s="14"/>
      <c r="B21" s="15"/>
      <c r="C21" s="19"/>
      <c r="D21" s="20"/>
      <c r="E21" s="21">
        <v>0</v>
      </c>
      <c r="F21" s="17"/>
      <c r="G21" s="17"/>
      <c r="H21" s="22">
        <v>0</v>
      </c>
      <c r="I21" s="23"/>
      <c r="J21" s="25"/>
      <c r="K21" s="24"/>
      <c r="L21" s="16"/>
      <c r="M21" s="17"/>
      <c r="N21" s="17"/>
      <c r="O21" s="17"/>
      <c r="P21" s="18"/>
      <c r="Q21" s="155"/>
      <c r="R21" s="156"/>
      <c r="S21" s="156"/>
      <c r="T21" s="156"/>
      <c r="U21" s="157"/>
    </row>
    <row r="22" spans="1:25" s="73" customFormat="1" ht="26.25" customHeight="1" x14ac:dyDescent="0.25">
      <c r="A22" s="68">
        <v>4.1666666666666664E-2</v>
      </c>
      <c r="B22" s="69" t="s">
        <v>60</v>
      </c>
      <c r="C22" s="91">
        <v>3399</v>
      </c>
      <c r="D22" s="92">
        <v>3403</v>
      </c>
      <c r="E22" s="67">
        <f t="shared" ref="E22:E25" si="9">IF(ISBLANK(C22),0,(D22-C22+1))</f>
        <v>5</v>
      </c>
      <c r="F22" s="142">
        <v>3</v>
      </c>
      <c r="G22" s="142">
        <v>0</v>
      </c>
      <c r="H22" s="71">
        <f>E22</f>
        <v>5</v>
      </c>
      <c r="I22" s="78">
        <v>2</v>
      </c>
      <c r="J22" s="72">
        <f t="shared" ref="J22:J23" si="10">I22-SUM(L22:P22,K22)</f>
        <v>0</v>
      </c>
      <c r="K22" s="79">
        <v>1</v>
      </c>
      <c r="L22" s="63">
        <v>0</v>
      </c>
      <c r="M22" s="65">
        <v>0</v>
      </c>
      <c r="N22" s="65">
        <v>1</v>
      </c>
      <c r="O22" s="65">
        <v>0</v>
      </c>
      <c r="P22" s="66">
        <v>0</v>
      </c>
      <c r="Q22" s="149" t="s">
        <v>113</v>
      </c>
      <c r="R22" s="150"/>
      <c r="S22" s="150"/>
      <c r="T22" s="150"/>
      <c r="U22" s="151"/>
      <c r="V22" s="131" t="s">
        <v>24</v>
      </c>
      <c r="W22" s="131"/>
      <c r="X22" s="131"/>
    </row>
    <row r="23" spans="1:25" s="73" customFormat="1" ht="26.25" customHeight="1" x14ac:dyDescent="0.25">
      <c r="A23" s="68">
        <v>8.3333333333333329E-2</v>
      </c>
      <c r="B23" s="69" t="s">
        <v>102</v>
      </c>
      <c r="C23" s="91">
        <v>3404</v>
      </c>
      <c r="D23" s="92">
        <v>3413</v>
      </c>
      <c r="E23" s="67">
        <f t="shared" si="9"/>
        <v>10</v>
      </c>
      <c r="F23" s="142">
        <v>1</v>
      </c>
      <c r="G23" s="142">
        <v>0</v>
      </c>
      <c r="H23" s="71">
        <f t="shared" ref="H23:H25" si="11">E23</f>
        <v>10</v>
      </c>
      <c r="I23" s="78">
        <v>9</v>
      </c>
      <c r="J23" s="72">
        <f t="shared" si="10"/>
        <v>0</v>
      </c>
      <c r="K23" s="79">
        <v>5</v>
      </c>
      <c r="L23" s="63">
        <v>0</v>
      </c>
      <c r="M23" s="65">
        <v>1</v>
      </c>
      <c r="N23" s="65">
        <v>3</v>
      </c>
      <c r="O23" s="65">
        <v>0</v>
      </c>
      <c r="P23" s="66">
        <v>0</v>
      </c>
      <c r="Q23" s="149" t="s">
        <v>113</v>
      </c>
      <c r="R23" s="150"/>
      <c r="S23" s="150"/>
      <c r="T23" s="150"/>
      <c r="U23" s="151"/>
      <c r="V23" s="131" t="s">
        <v>24</v>
      </c>
      <c r="W23" s="131"/>
      <c r="X23" s="131"/>
    </row>
    <row r="24" spans="1:25" s="73" customFormat="1" ht="26.25" customHeight="1" x14ac:dyDescent="0.25">
      <c r="A24" s="68">
        <v>0.125</v>
      </c>
      <c r="B24" s="69" t="s">
        <v>103</v>
      </c>
      <c r="C24" s="91">
        <v>3414</v>
      </c>
      <c r="D24" s="92">
        <v>3416</v>
      </c>
      <c r="E24" s="67">
        <f t="shared" si="9"/>
        <v>3</v>
      </c>
      <c r="F24" s="142">
        <v>0</v>
      </c>
      <c r="G24" s="142">
        <v>0</v>
      </c>
      <c r="H24" s="71">
        <f t="shared" si="11"/>
        <v>3</v>
      </c>
      <c r="I24" s="78">
        <v>3</v>
      </c>
      <c r="J24" s="72">
        <f>I24-SUM(L24:P24,K24)</f>
        <v>0</v>
      </c>
      <c r="K24" s="79">
        <v>1</v>
      </c>
      <c r="L24" s="63">
        <v>0</v>
      </c>
      <c r="M24" s="65">
        <v>1</v>
      </c>
      <c r="N24" s="65">
        <v>1</v>
      </c>
      <c r="O24" s="65">
        <v>0</v>
      </c>
      <c r="P24" s="66">
        <v>0</v>
      </c>
      <c r="Q24" s="149" t="s">
        <v>113</v>
      </c>
      <c r="R24" s="150"/>
      <c r="S24" s="150"/>
      <c r="T24" s="150"/>
      <c r="U24" s="151"/>
      <c r="V24" s="131" t="s">
        <v>24</v>
      </c>
      <c r="W24" s="131"/>
      <c r="X24" s="131"/>
    </row>
    <row r="25" spans="1:25" s="73" customFormat="1" ht="26.25" customHeight="1" x14ac:dyDescent="0.25">
      <c r="A25" s="68">
        <v>0.16666666666666666</v>
      </c>
      <c r="B25" s="69" t="s">
        <v>67</v>
      </c>
      <c r="C25" s="91">
        <v>3417</v>
      </c>
      <c r="D25" s="92">
        <v>3419</v>
      </c>
      <c r="E25" s="67">
        <f t="shared" si="9"/>
        <v>3</v>
      </c>
      <c r="F25" s="142">
        <v>0</v>
      </c>
      <c r="G25" s="142">
        <v>0</v>
      </c>
      <c r="H25" s="71">
        <f t="shared" si="11"/>
        <v>3</v>
      </c>
      <c r="I25" s="78">
        <v>3</v>
      </c>
      <c r="J25" s="72">
        <f>I25-SUM(L25:P25,K25)</f>
        <v>0</v>
      </c>
      <c r="K25" s="95">
        <v>0</v>
      </c>
      <c r="L25" s="64">
        <v>3</v>
      </c>
      <c r="M25" s="65">
        <v>0</v>
      </c>
      <c r="N25" s="65">
        <v>0</v>
      </c>
      <c r="O25" s="65">
        <v>0</v>
      </c>
      <c r="P25" s="66">
        <v>0</v>
      </c>
      <c r="Q25" s="149" t="s">
        <v>113</v>
      </c>
      <c r="R25" s="150"/>
      <c r="S25" s="150"/>
      <c r="T25" s="150"/>
      <c r="U25" s="151"/>
      <c r="V25" s="131" t="s">
        <v>24</v>
      </c>
      <c r="W25" s="131">
        <v>0</v>
      </c>
      <c r="X25" s="131">
        <v>0</v>
      </c>
    </row>
    <row r="26" spans="1:25" ht="7.5" customHeight="1" thickBot="1" x14ac:dyDescent="0.3">
      <c r="A26" s="26"/>
      <c r="B26" s="27"/>
      <c r="C26" s="31"/>
      <c r="D26" s="32"/>
      <c r="E26" s="33">
        <v>0</v>
      </c>
      <c r="F26" s="29"/>
      <c r="G26" s="29"/>
      <c r="H26" s="34">
        <v>0</v>
      </c>
      <c r="I26" s="35"/>
      <c r="J26" s="37"/>
      <c r="K26" s="36"/>
      <c r="L26" s="28"/>
      <c r="M26" s="29"/>
      <c r="N26" s="29"/>
      <c r="O26" s="29"/>
      <c r="P26" s="30"/>
      <c r="Q26" s="158"/>
      <c r="R26" s="159"/>
      <c r="S26" s="159"/>
      <c r="T26" s="159"/>
      <c r="U26" s="160"/>
    </row>
    <row r="27" spans="1:25" s="38" customFormat="1" ht="30.75" customHeight="1" x14ac:dyDescent="0.2">
      <c r="B27" s="39"/>
      <c r="D27" s="141" t="s">
        <v>122</v>
      </c>
      <c r="E27" s="43">
        <f>SUM(E21:E26)</f>
        <v>21</v>
      </c>
      <c r="F27" s="143">
        <f>SUM(F21:F26)</f>
        <v>4</v>
      </c>
      <c r="G27" s="143">
        <f>SUM(G21:G26)</f>
        <v>0</v>
      </c>
      <c r="H27" s="45">
        <f>SUM(H21:H26)</f>
        <v>21</v>
      </c>
      <c r="I27" s="59"/>
      <c r="K27" s="60"/>
      <c r="L27" s="52"/>
      <c r="M27" s="52"/>
      <c r="N27" s="52"/>
      <c r="O27" s="52"/>
      <c r="P27" s="52"/>
      <c r="Q27" s="61"/>
      <c r="R27" s="61"/>
      <c r="S27" s="61"/>
      <c r="T27" s="61"/>
      <c r="U27" s="61"/>
    </row>
    <row r="28" spans="1:25" ht="73.150000000000006" customHeight="1" thickBot="1" x14ac:dyDescent="0.3">
      <c r="E28" s="53" t="s">
        <v>120</v>
      </c>
      <c r="F28" s="144"/>
      <c r="G28" s="144"/>
      <c r="H28" s="55" t="s">
        <v>76</v>
      </c>
      <c r="V28"/>
      <c r="W28"/>
      <c r="X28"/>
    </row>
    <row r="29" spans="1:25" s="52" customFormat="1" ht="15.75" thickBot="1" x14ac:dyDescent="0.3">
      <c r="A29"/>
      <c r="B29" s="1"/>
      <c r="E29" s="62"/>
      <c r="I29" s="59"/>
      <c r="J29" s="38"/>
      <c r="K29" s="60"/>
      <c r="Q29" s="61"/>
      <c r="R29" s="61"/>
      <c r="S29" s="61"/>
      <c r="T29" s="61"/>
      <c r="U29" s="61"/>
      <c r="V29" s="130"/>
      <c r="W29" s="130"/>
      <c r="X29" s="130"/>
    </row>
    <row r="30" spans="1:25" s="13" customFormat="1" ht="66" x14ac:dyDescent="0.35">
      <c r="A30"/>
      <c r="B30" s="132" t="s">
        <v>107</v>
      </c>
      <c r="C30" s="5" t="s">
        <v>5</v>
      </c>
      <c r="D30" s="6" t="s">
        <v>6</v>
      </c>
      <c r="E30" s="7" t="s">
        <v>7</v>
      </c>
      <c r="F30" s="145" t="s">
        <v>8</v>
      </c>
      <c r="G30" s="145" t="s">
        <v>22</v>
      </c>
      <c r="H30" s="9" t="s">
        <v>9</v>
      </c>
      <c r="I30" s="10" t="s">
        <v>10</v>
      </c>
      <c r="J30" s="12" t="s">
        <v>12</v>
      </c>
      <c r="K30" s="11" t="s">
        <v>11</v>
      </c>
      <c r="L30" s="2" t="s">
        <v>0</v>
      </c>
      <c r="M30" s="3" t="s">
        <v>1</v>
      </c>
      <c r="N30" s="3" t="s">
        <v>2</v>
      </c>
      <c r="O30" s="3" t="s">
        <v>3</v>
      </c>
      <c r="P30" s="4" t="s">
        <v>4</v>
      </c>
      <c r="Q30" s="152" t="s">
        <v>13</v>
      </c>
      <c r="R30" s="153"/>
      <c r="S30" s="153"/>
      <c r="T30" s="153"/>
      <c r="U30" s="154"/>
      <c r="V30" s="13" t="s">
        <v>29</v>
      </c>
      <c r="W30" s="13" t="s">
        <v>27</v>
      </c>
      <c r="X30" s="13" t="s">
        <v>28</v>
      </c>
    </row>
    <row r="31" spans="1:25" ht="7.5" customHeight="1" x14ac:dyDescent="0.25">
      <c r="A31" s="14"/>
      <c r="B31" s="15"/>
      <c r="C31" s="19"/>
      <c r="D31" s="20"/>
      <c r="E31" s="21">
        <v>0</v>
      </c>
      <c r="F31" s="17"/>
      <c r="G31" s="17"/>
      <c r="H31" s="22">
        <v>0</v>
      </c>
      <c r="I31" s="23"/>
      <c r="J31" s="25"/>
      <c r="K31" s="24"/>
      <c r="L31" s="16"/>
      <c r="M31" s="17"/>
      <c r="N31" s="17"/>
      <c r="O31" s="17"/>
      <c r="P31" s="18"/>
      <c r="Q31" s="155"/>
      <c r="R31" s="156"/>
      <c r="S31" s="156"/>
      <c r="T31" s="156"/>
      <c r="U31" s="157"/>
    </row>
    <row r="32" spans="1:25" s="73" customFormat="1" ht="26.25" customHeight="1" x14ac:dyDescent="0.25">
      <c r="A32" s="68">
        <v>0.41666666666666669</v>
      </c>
      <c r="B32" s="69" t="s">
        <v>32</v>
      </c>
      <c r="C32" s="91">
        <v>104</v>
      </c>
      <c r="D32" s="92">
        <v>110</v>
      </c>
      <c r="E32" s="67">
        <f t="shared" ref="E32" si="12">IF(ISBLANK(C32),0,(D32-C32+1))</f>
        <v>7</v>
      </c>
      <c r="F32" s="142">
        <v>6</v>
      </c>
      <c r="G32" s="142">
        <v>0</v>
      </c>
      <c r="H32" s="71">
        <f>E32-G32-F32</f>
        <v>1</v>
      </c>
      <c r="I32" s="78">
        <v>1</v>
      </c>
      <c r="J32" s="72">
        <f>I32-SUM(L32:P32,K32)</f>
        <v>0</v>
      </c>
      <c r="K32" s="79">
        <v>0</v>
      </c>
      <c r="L32" s="63">
        <v>0</v>
      </c>
      <c r="M32" s="65">
        <v>0</v>
      </c>
      <c r="N32" s="65">
        <v>1</v>
      </c>
      <c r="O32" s="65">
        <v>0</v>
      </c>
      <c r="P32" s="66">
        <v>0</v>
      </c>
      <c r="Q32" s="149" t="s">
        <v>111</v>
      </c>
      <c r="R32" s="150"/>
      <c r="S32" s="150"/>
      <c r="T32" s="150"/>
      <c r="U32" s="151"/>
      <c r="V32" s="131" t="s">
        <v>24</v>
      </c>
      <c r="W32" s="131">
        <v>0</v>
      </c>
      <c r="X32" s="131">
        <v>0</v>
      </c>
      <c r="Y32" s="73" t="s">
        <v>107</v>
      </c>
    </row>
    <row r="33" spans="1:25" s="73" customFormat="1" ht="26.25" customHeight="1" x14ac:dyDescent="0.25">
      <c r="A33" s="68">
        <v>0.5</v>
      </c>
      <c r="B33" s="69" t="s">
        <v>79</v>
      </c>
      <c r="C33" s="91">
        <v>117</v>
      </c>
      <c r="D33" s="92">
        <v>118</v>
      </c>
      <c r="E33" s="67">
        <f>IF(ISBLANK(C33),0,(D33-C33+1))</f>
        <v>2</v>
      </c>
      <c r="F33" s="142">
        <v>1</v>
      </c>
      <c r="G33" s="142">
        <v>0</v>
      </c>
      <c r="H33" s="71">
        <f>E33-G33-F33</f>
        <v>1</v>
      </c>
      <c r="I33" s="78">
        <v>1</v>
      </c>
      <c r="J33" s="72">
        <f>I33-SUM(L33:P33,K33)</f>
        <v>0</v>
      </c>
      <c r="K33" s="79">
        <v>0</v>
      </c>
      <c r="L33" s="63">
        <v>0</v>
      </c>
      <c r="M33" s="65">
        <v>0</v>
      </c>
      <c r="N33" s="65">
        <v>1</v>
      </c>
      <c r="O33" s="65">
        <v>0</v>
      </c>
      <c r="P33" s="66">
        <v>0</v>
      </c>
      <c r="Q33" s="149" t="s">
        <v>111</v>
      </c>
      <c r="R33" s="150"/>
      <c r="S33" s="150"/>
      <c r="T33" s="150"/>
      <c r="U33" s="151"/>
      <c r="V33" s="131" t="s">
        <v>24</v>
      </c>
      <c r="W33" s="131"/>
      <c r="X33" s="131"/>
      <c r="Y33" s="73" t="s">
        <v>107</v>
      </c>
    </row>
    <row r="34" spans="1:25" s="73" customFormat="1" ht="26.25" customHeight="1" x14ac:dyDescent="0.25">
      <c r="A34" s="74">
        <v>0.42708333333333331</v>
      </c>
      <c r="B34" s="75" t="s">
        <v>63</v>
      </c>
      <c r="C34" s="93">
        <v>15</v>
      </c>
      <c r="D34" s="94">
        <v>16</v>
      </c>
      <c r="E34" s="67">
        <v>1</v>
      </c>
      <c r="F34" s="142">
        <v>2</v>
      </c>
      <c r="G34" s="142" t="s">
        <v>24</v>
      </c>
      <c r="H34" s="71">
        <v>1</v>
      </c>
      <c r="I34" s="80" t="s">
        <v>24</v>
      </c>
      <c r="J34" s="72" t="s">
        <v>24</v>
      </c>
      <c r="K34" s="77" t="s">
        <v>24</v>
      </c>
      <c r="L34" s="86" t="s">
        <v>24</v>
      </c>
      <c r="M34" s="87" t="s">
        <v>24</v>
      </c>
      <c r="N34" s="87" t="s">
        <v>24</v>
      </c>
      <c r="O34" s="87" t="s">
        <v>24</v>
      </c>
      <c r="P34" s="88" t="s">
        <v>24</v>
      </c>
      <c r="Q34" s="146" t="s">
        <v>106</v>
      </c>
      <c r="R34" s="147"/>
      <c r="S34" s="147"/>
      <c r="T34" s="147"/>
      <c r="U34" s="148"/>
      <c r="V34" s="131">
        <v>4</v>
      </c>
      <c r="W34" s="131" t="s">
        <v>24</v>
      </c>
      <c r="X34" s="131" t="s">
        <v>24</v>
      </c>
      <c r="Y34" s="73" t="s">
        <v>107</v>
      </c>
    </row>
    <row r="35" spans="1:25" s="73" customFormat="1" ht="26.25" customHeight="1" x14ac:dyDescent="0.25">
      <c r="A35" s="74">
        <v>0.20833333333333334</v>
      </c>
      <c r="B35" s="75" t="s">
        <v>104</v>
      </c>
      <c r="C35" s="93">
        <v>122</v>
      </c>
      <c r="D35" s="94">
        <v>124</v>
      </c>
      <c r="E35" s="67">
        <f>IF(ISBLANK(C35),0,(D35-C35+1))</f>
        <v>3</v>
      </c>
      <c r="F35" s="142">
        <v>3</v>
      </c>
      <c r="G35" s="142" t="s">
        <v>24</v>
      </c>
      <c r="H35" s="71">
        <v>1</v>
      </c>
      <c r="I35" s="80" t="s">
        <v>24</v>
      </c>
      <c r="J35" s="72" t="s">
        <v>24</v>
      </c>
      <c r="K35" s="77" t="s">
        <v>24</v>
      </c>
      <c r="L35" s="86" t="s">
        <v>24</v>
      </c>
      <c r="M35" s="87" t="s">
        <v>24</v>
      </c>
      <c r="N35" s="87" t="s">
        <v>24</v>
      </c>
      <c r="O35" s="87" t="s">
        <v>24</v>
      </c>
      <c r="P35" s="88" t="s">
        <v>24</v>
      </c>
      <c r="Q35" s="146" t="s">
        <v>123</v>
      </c>
      <c r="R35" s="147"/>
      <c r="S35" s="147"/>
      <c r="T35" s="147"/>
      <c r="U35" s="148"/>
      <c r="V35" s="131">
        <v>40</v>
      </c>
      <c r="W35" s="131" t="s">
        <v>24</v>
      </c>
      <c r="X35" s="131" t="s">
        <v>24</v>
      </c>
      <c r="Y35" s="73" t="s">
        <v>107</v>
      </c>
    </row>
    <row r="36" spans="1:25" s="73" customFormat="1" ht="26.25" customHeight="1" x14ac:dyDescent="0.25">
      <c r="A36" s="74">
        <v>0.25</v>
      </c>
      <c r="B36" s="75" t="s">
        <v>105</v>
      </c>
      <c r="C36" s="93"/>
      <c r="D36" s="94"/>
      <c r="E36" s="67">
        <f>IF(ISBLANK(C36),0,(D36-C36+1))</f>
        <v>0</v>
      </c>
      <c r="F36" s="142"/>
      <c r="G36" s="142" t="s">
        <v>24</v>
      </c>
      <c r="H36" s="71">
        <v>1</v>
      </c>
      <c r="I36" s="80" t="s">
        <v>24</v>
      </c>
      <c r="J36" s="72" t="s">
        <v>24</v>
      </c>
      <c r="K36" s="77" t="s">
        <v>24</v>
      </c>
      <c r="L36" s="86" t="s">
        <v>24</v>
      </c>
      <c r="M36" s="87" t="s">
        <v>24</v>
      </c>
      <c r="N36" s="87" t="s">
        <v>24</v>
      </c>
      <c r="O36" s="87" t="s">
        <v>24</v>
      </c>
      <c r="P36" s="88" t="s">
        <v>24</v>
      </c>
      <c r="Q36" s="146" t="s">
        <v>124</v>
      </c>
      <c r="R36" s="147"/>
      <c r="S36" s="147"/>
      <c r="T36" s="147"/>
      <c r="U36" s="148"/>
      <c r="V36" s="131">
        <v>20</v>
      </c>
      <c r="W36" s="131" t="s">
        <v>24</v>
      </c>
      <c r="X36" s="131" t="s">
        <v>24</v>
      </c>
      <c r="Y36" s="73" t="s">
        <v>107</v>
      </c>
    </row>
    <row r="37" spans="1:25" ht="7.5" customHeight="1" thickBot="1" x14ac:dyDescent="0.3">
      <c r="A37" s="26"/>
      <c r="B37" s="27"/>
      <c r="C37" s="31"/>
      <c r="D37" s="32"/>
      <c r="E37" s="33">
        <v>0</v>
      </c>
      <c r="F37" s="29"/>
      <c r="G37" s="29"/>
      <c r="H37" s="34">
        <v>0</v>
      </c>
      <c r="I37" s="35"/>
      <c r="J37" s="37"/>
      <c r="K37" s="36"/>
      <c r="L37" s="28"/>
      <c r="M37" s="29"/>
      <c r="N37" s="29"/>
      <c r="O37" s="29"/>
      <c r="P37" s="30"/>
      <c r="Q37" s="158"/>
      <c r="R37" s="159"/>
      <c r="S37" s="159"/>
      <c r="T37" s="159"/>
      <c r="U37" s="160"/>
    </row>
    <row r="38" spans="1:25" s="38" customFormat="1" ht="30.75" customHeight="1" x14ac:dyDescent="0.2">
      <c r="B38" s="39"/>
      <c r="D38" s="141" t="s">
        <v>122</v>
      </c>
      <c r="E38" s="43">
        <f>SUM(E32:E37)</f>
        <v>13</v>
      </c>
      <c r="F38" s="143">
        <f>SUM(F32:F37)</f>
        <v>12</v>
      </c>
      <c r="G38" s="143">
        <f>SUM(G32:G37)</f>
        <v>0</v>
      </c>
      <c r="H38" s="45">
        <f>SUM(H32:H37)</f>
        <v>5</v>
      </c>
      <c r="I38" s="59"/>
      <c r="K38" s="60"/>
      <c r="L38" s="52"/>
      <c r="M38" s="52"/>
      <c r="N38" s="52"/>
      <c r="O38" s="52"/>
      <c r="P38" s="52"/>
      <c r="Q38" s="61"/>
      <c r="R38" s="61"/>
      <c r="S38" s="61"/>
      <c r="T38" s="61"/>
      <c r="U38" s="61"/>
    </row>
    <row r="39" spans="1:25" ht="73.150000000000006" customHeight="1" thickBot="1" x14ac:dyDescent="0.3">
      <c r="E39" s="53" t="s">
        <v>120</v>
      </c>
      <c r="F39" s="144"/>
      <c r="G39" s="144"/>
      <c r="H39" s="55" t="s">
        <v>76</v>
      </c>
      <c r="V39"/>
      <c r="W39"/>
      <c r="X39"/>
    </row>
    <row r="40" spans="1:25" ht="15.75" thickBot="1" x14ac:dyDescent="0.3"/>
    <row r="41" spans="1:25" s="13" customFormat="1" ht="66.75" x14ac:dyDescent="0.35">
      <c r="A41"/>
      <c r="B41" s="132" t="s">
        <v>108</v>
      </c>
      <c r="C41" s="5" t="s">
        <v>5</v>
      </c>
      <c r="D41" s="6" t="s">
        <v>6</v>
      </c>
      <c r="E41" s="7" t="s">
        <v>7</v>
      </c>
      <c r="F41" s="8" t="s">
        <v>8</v>
      </c>
      <c r="G41" s="8" t="s">
        <v>22</v>
      </c>
      <c r="H41" s="9" t="s">
        <v>9</v>
      </c>
      <c r="I41" s="10" t="s">
        <v>10</v>
      </c>
      <c r="J41" s="12" t="s">
        <v>12</v>
      </c>
      <c r="K41" s="11" t="s">
        <v>11</v>
      </c>
      <c r="L41" s="2" t="s">
        <v>0</v>
      </c>
      <c r="M41" s="3" t="s">
        <v>1</v>
      </c>
      <c r="N41" s="3" t="s">
        <v>2</v>
      </c>
      <c r="O41" s="3" t="s">
        <v>3</v>
      </c>
      <c r="P41" s="4" t="s">
        <v>4</v>
      </c>
      <c r="Q41" s="152" t="s">
        <v>13</v>
      </c>
      <c r="R41" s="153"/>
      <c r="S41" s="153"/>
      <c r="T41" s="153"/>
      <c r="U41" s="154"/>
      <c r="V41" s="13" t="s">
        <v>29</v>
      </c>
      <c r="W41" s="13" t="s">
        <v>27</v>
      </c>
      <c r="X41" s="13" t="s">
        <v>28</v>
      </c>
    </row>
    <row r="42" spans="1:25" ht="7.5" customHeight="1" x14ac:dyDescent="0.25">
      <c r="A42" s="14"/>
      <c r="B42" s="15"/>
      <c r="C42" s="19"/>
      <c r="D42" s="20"/>
      <c r="E42" s="21">
        <v>0</v>
      </c>
      <c r="F42" s="17"/>
      <c r="G42" s="17"/>
      <c r="H42" s="22">
        <v>0</v>
      </c>
      <c r="I42" s="23"/>
      <c r="J42" s="25"/>
      <c r="K42" s="24"/>
      <c r="L42" s="16"/>
      <c r="M42" s="17"/>
      <c r="N42" s="17"/>
      <c r="O42" s="17"/>
      <c r="P42" s="18"/>
      <c r="Q42" s="155"/>
      <c r="R42" s="156"/>
      <c r="S42" s="156"/>
      <c r="T42" s="156"/>
      <c r="U42" s="157"/>
    </row>
    <row r="43" spans="1:25" s="73" customFormat="1" ht="26.25" customHeight="1" x14ac:dyDescent="0.25">
      <c r="A43" s="74">
        <v>0.41666666666666669</v>
      </c>
      <c r="B43" s="75" t="s">
        <v>79</v>
      </c>
      <c r="C43" s="93">
        <v>3451</v>
      </c>
      <c r="D43" s="94">
        <v>3455</v>
      </c>
      <c r="E43" s="67">
        <f t="shared" ref="E43:E46" si="13">IF(ISBLANK(C43),0,(D43-C43+1))</f>
        <v>5</v>
      </c>
      <c r="F43" s="142">
        <v>5</v>
      </c>
      <c r="G43" s="142" t="s">
        <v>24</v>
      </c>
      <c r="H43" s="71">
        <v>1</v>
      </c>
      <c r="I43" s="80" t="s">
        <v>24</v>
      </c>
      <c r="J43" s="72" t="s">
        <v>24</v>
      </c>
      <c r="K43" s="77" t="s">
        <v>24</v>
      </c>
      <c r="L43" s="86" t="s">
        <v>24</v>
      </c>
      <c r="M43" s="87" t="s">
        <v>24</v>
      </c>
      <c r="N43" s="87" t="s">
        <v>24</v>
      </c>
      <c r="O43" s="87" t="s">
        <v>24</v>
      </c>
      <c r="P43" s="88" t="s">
        <v>24</v>
      </c>
      <c r="Q43" s="146" t="s">
        <v>109</v>
      </c>
      <c r="R43" s="147"/>
      <c r="S43" s="147"/>
      <c r="T43" s="147"/>
      <c r="U43" s="148"/>
      <c r="V43" s="131">
        <v>70</v>
      </c>
      <c r="W43" s="131" t="s">
        <v>24</v>
      </c>
      <c r="X43" s="131" t="s">
        <v>24</v>
      </c>
      <c r="Y43" s="73" t="s">
        <v>108</v>
      </c>
    </row>
    <row r="44" spans="1:25" s="73" customFormat="1" ht="26.25" customHeight="1" x14ac:dyDescent="0.25">
      <c r="A44" s="74">
        <v>0.4375</v>
      </c>
      <c r="B44" s="75" t="s">
        <v>60</v>
      </c>
      <c r="C44" s="93">
        <v>3456</v>
      </c>
      <c r="D44" s="94">
        <v>3460</v>
      </c>
      <c r="E44" s="67">
        <f t="shared" si="13"/>
        <v>5</v>
      </c>
      <c r="F44" s="142">
        <v>5</v>
      </c>
      <c r="G44" s="142" t="s">
        <v>24</v>
      </c>
      <c r="H44" s="71">
        <v>1</v>
      </c>
      <c r="I44" s="80" t="s">
        <v>24</v>
      </c>
      <c r="J44" s="72" t="s">
        <v>24</v>
      </c>
      <c r="K44" s="77" t="s">
        <v>24</v>
      </c>
      <c r="L44" s="86" t="s">
        <v>24</v>
      </c>
      <c r="M44" s="87" t="s">
        <v>24</v>
      </c>
      <c r="N44" s="87" t="s">
        <v>24</v>
      </c>
      <c r="O44" s="87" t="s">
        <v>24</v>
      </c>
      <c r="P44" s="88" t="s">
        <v>24</v>
      </c>
      <c r="Q44" s="146" t="s">
        <v>110</v>
      </c>
      <c r="R44" s="147"/>
      <c r="S44" s="147"/>
      <c r="T44" s="147"/>
      <c r="U44" s="148"/>
      <c r="V44" s="131">
        <v>22</v>
      </c>
      <c r="W44" s="131" t="s">
        <v>24</v>
      </c>
      <c r="X44" s="131" t="s">
        <v>24</v>
      </c>
      <c r="Y44" s="73" t="s">
        <v>108</v>
      </c>
    </row>
    <row r="45" spans="1:25" s="73" customFormat="1" ht="26.25" customHeight="1" x14ac:dyDescent="0.25">
      <c r="A45" s="68">
        <v>0.45833333333333331</v>
      </c>
      <c r="B45" s="69" t="s">
        <v>102</v>
      </c>
      <c r="C45" s="91">
        <v>3461</v>
      </c>
      <c r="D45" s="92">
        <v>3472</v>
      </c>
      <c r="E45" s="67">
        <f t="shared" si="13"/>
        <v>12</v>
      </c>
      <c r="F45" s="142">
        <v>4</v>
      </c>
      <c r="G45" s="142">
        <v>1</v>
      </c>
      <c r="H45" s="71">
        <v>12</v>
      </c>
      <c r="I45" s="78">
        <v>7</v>
      </c>
      <c r="J45" s="72">
        <f t="shared" ref="J45:J46" si="14">I45-SUM(L45:P45,K45)</f>
        <v>0</v>
      </c>
      <c r="K45" s="79">
        <v>3</v>
      </c>
      <c r="L45" s="63">
        <v>0</v>
      </c>
      <c r="M45" s="65">
        <v>3</v>
      </c>
      <c r="N45" s="65">
        <v>0</v>
      </c>
      <c r="O45" s="65">
        <v>1</v>
      </c>
      <c r="P45" s="66">
        <v>0</v>
      </c>
      <c r="Q45" s="149" t="s">
        <v>112</v>
      </c>
      <c r="R45" s="150"/>
      <c r="S45" s="150"/>
      <c r="T45" s="150"/>
      <c r="U45" s="151"/>
      <c r="V45" s="131" t="s">
        <v>24</v>
      </c>
      <c r="W45" s="131"/>
      <c r="X45" s="131"/>
      <c r="Y45" s="73" t="s">
        <v>108</v>
      </c>
    </row>
    <row r="46" spans="1:25" s="73" customFormat="1" ht="26.25" customHeight="1" x14ac:dyDescent="0.25">
      <c r="A46" s="133" t="s">
        <v>115</v>
      </c>
      <c r="B46" s="134" t="s">
        <v>116</v>
      </c>
      <c r="C46" s="135">
        <v>3473</v>
      </c>
      <c r="D46" s="136">
        <v>3496</v>
      </c>
      <c r="E46" s="67">
        <f t="shared" si="13"/>
        <v>24</v>
      </c>
      <c r="F46" s="142">
        <v>24</v>
      </c>
      <c r="G46" s="142">
        <v>0</v>
      </c>
      <c r="H46" s="71">
        <v>24</v>
      </c>
      <c r="I46" s="138">
        <v>1</v>
      </c>
      <c r="J46" s="72">
        <f t="shared" si="14"/>
        <v>0</v>
      </c>
      <c r="K46" s="139">
        <v>0</v>
      </c>
      <c r="L46" s="140">
        <v>0</v>
      </c>
      <c r="M46" s="137">
        <v>0</v>
      </c>
      <c r="N46" s="137">
        <v>1</v>
      </c>
      <c r="O46" s="137">
        <v>0</v>
      </c>
      <c r="P46" s="139">
        <v>0</v>
      </c>
      <c r="Q46" s="167" t="s">
        <v>117</v>
      </c>
      <c r="R46" s="168"/>
      <c r="S46" s="168"/>
      <c r="T46" s="168"/>
      <c r="U46" s="169"/>
      <c r="V46" s="131" t="s">
        <v>24</v>
      </c>
      <c r="W46" s="131" t="s">
        <v>24</v>
      </c>
      <c r="X46" s="131" t="s">
        <v>24</v>
      </c>
      <c r="Y46" s="73" t="s">
        <v>108</v>
      </c>
    </row>
    <row r="47" spans="1:25" ht="7.5" customHeight="1" thickBot="1" x14ac:dyDescent="0.3">
      <c r="A47" s="26"/>
      <c r="B47" s="27"/>
      <c r="C47" s="31"/>
      <c r="D47" s="32"/>
      <c r="E47" s="33">
        <v>0</v>
      </c>
      <c r="F47" s="29"/>
      <c r="G47" s="29"/>
      <c r="H47" s="34">
        <v>0</v>
      </c>
      <c r="I47" s="35"/>
      <c r="J47" s="37"/>
      <c r="K47" s="36"/>
      <c r="L47" s="28"/>
      <c r="M47" s="29"/>
      <c r="N47" s="29"/>
      <c r="O47" s="29"/>
      <c r="P47" s="30"/>
      <c r="Q47" s="158"/>
      <c r="R47" s="159"/>
      <c r="S47" s="159"/>
      <c r="T47" s="159"/>
      <c r="U47" s="160"/>
    </row>
    <row r="48" spans="1:25" s="38" customFormat="1" ht="30.75" customHeight="1" x14ac:dyDescent="0.2">
      <c r="B48" s="39"/>
      <c r="D48" s="141" t="s">
        <v>121</v>
      </c>
      <c r="E48" s="43">
        <f>SUM(E42:E47)</f>
        <v>46</v>
      </c>
      <c r="F48" s="143">
        <f>SUM(F42:F47)</f>
        <v>38</v>
      </c>
      <c r="G48" s="143">
        <f>SUM(G42:G47)</f>
        <v>1</v>
      </c>
      <c r="H48" s="45">
        <f>SUM(H42:H47)</f>
        <v>38</v>
      </c>
      <c r="I48" s="59"/>
      <c r="K48" s="60"/>
      <c r="L48" s="52"/>
      <c r="M48" s="52"/>
      <c r="N48" s="52"/>
      <c r="O48" s="52"/>
      <c r="P48" s="52"/>
      <c r="Q48" s="61"/>
      <c r="R48" s="61"/>
      <c r="S48" s="61"/>
      <c r="T48" s="61"/>
      <c r="U48" s="61"/>
    </row>
    <row r="49" spans="5:24" ht="73.150000000000006" customHeight="1" thickBot="1" x14ac:dyDescent="0.3">
      <c r="E49" s="53" t="s">
        <v>120</v>
      </c>
      <c r="F49" s="144"/>
      <c r="G49" s="144"/>
      <c r="H49" s="55" t="s">
        <v>76</v>
      </c>
      <c r="V49"/>
      <c r="W49"/>
      <c r="X49"/>
    </row>
  </sheetData>
  <mergeCells count="40">
    <mergeCell ref="Q30:U30"/>
    <mergeCell ref="Q31:U31"/>
    <mergeCell ref="Q26:U26"/>
    <mergeCell ref="Q15:U15"/>
    <mergeCell ref="Q23:U23"/>
    <mergeCell ref="Q24:U24"/>
    <mergeCell ref="Q25:U25"/>
    <mergeCell ref="Q22:U22"/>
    <mergeCell ref="R17:U17"/>
    <mergeCell ref="R18:U18"/>
    <mergeCell ref="Q36:U36"/>
    <mergeCell ref="Q47:U47"/>
    <mergeCell ref="Q34:U34"/>
    <mergeCell ref="Q20:U20"/>
    <mergeCell ref="Q21:U21"/>
    <mergeCell ref="Q35:U35"/>
    <mergeCell ref="Q46:U46"/>
    <mergeCell ref="Q43:U43"/>
    <mergeCell ref="Q44:U44"/>
    <mergeCell ref="Q45:U45"/>
    <mergeCell ref="Q41:U41"/>
    <mergeCell ref="Q42:U42"/>
    <mergeCell ref="Q37:U37"/>
    <mergeCell ref="Q33:U33"/>
    <mergeCell ref="Q13:U13"/>
    <mergeCell ref="Q14:U14"/>
    <mergeCell ref="Q32:U32"/>
    <mergeCell ref="Q12:U12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  <mergeCell ref="Q16:U1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15"/>
  <sheetViews>
    <sheetView zoomScale="80" zoomScaleNormal="80" workbookViewId="0">
      <selection activeCell="Q10" sqref="Q10:U1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2" bestFit="1" customWidth="1"/>
  </cols>
  <sheetData>
    <row r="1" spans="1:25" s="13" customFormat="1" ht="66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52" t="s">
        <v>13</v>
      </c>
      <c r="R1" s="153"/>
      <c r="S1" s="153"/>
      <c r="T1" s="153"/>
      <c r="U1" s="154"/>
      <c r="V1" s="81" t="s">
        <v>29</v>
      </c>
      <c r="W1" s="81" t="s">
        <v>27</v>
      </c>
      <c r="X1" s="81" t="s">
        <v>28</v>
      </c>
    </row>
    <row r="2" spans="1:25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55"/>
      <c r="R2" s="156"/>
      <c r="S2" s="156"/>
      <c r="T2" s="156"/>
      <c r="U2" s="157"/>
    </row>
    <row r="3" spans="1:25" s="73" customFormat="1" ht="26.25" customHeight="1" x14ac:dyDescent="0.25">
      <c r="A3" s="68">
        <v>0.45833333333333331</v>
      </c>
      <c r="B3" s="69" t="s">
        <v>36</v>
      </c>
      <c r="C3" s="91">
        <v>3339</v>
      </c>
      <c r="D3" s="92">
        <v>3350</v>
      </c>
      <c r="E3" s="67">
        <f t="shared" ref="E3:E5" si="0">IF(ISBLANK(C3),0,(D3-C3+1))</f>
        <v>12</v>
      </c>
      <c r="F3" s="70">
        <v>3</v>
      </c>
      <c r="G3" s="70">
        <v>0</v>
      </c>
      <c r="H3" s="71">
        <f>E3-G3-F3</f>
        <v>9</v>
      </c>
      <c r="I3" s="78">
        <v>9</v>
      </c>
      <c r="J3" s="72">
        <f>I3-SUM(L3:P3,K3)</f>
        <v>0</v>
      </c>
      <c r="K3" s="79">
        <v>5</v>
      </c>
      <c r="L3" s="63">
        <v>0</v>
      </c>
      <c r="M3" s="65">
        <v>1</v>
      </c>
      <c r="N3" s="65">
        <v>3</v>
      </c>
      <c r="O3" s="65">
        <v>0</v>
      </c>
      <c r="P3" s="66">
        <v>0</v>
      </c>
      <c r="Q3" s="149"/>
      <c r="R3" s="150"/>
      <c r="S3" s="150"/>
      <c r="T3" s="150"/>
      <c r="U3" s="151"/>
      <c r="V3" s="83" t="s">
        <v>24</v>
      </c>
      <c r="W3" s="83">
        <v>2</v>
      </c>
      <c r="X3" s="83">
        <v>3</v>
      </c>
    </row>
    <row r="4" spans="1:25" s="73" customFormat="1" ht="26.25" customHeight="1" x14ac:dyDescent="0.25">
      <c r="A4" s="68">
        <v>0.5</v>
      </c>
      <c r="B4" s="69" t="s">
        <v>15</v>
      </c>
      <c r="C4" s="91">
        <v>3351</v>
      </c>
      <c r="D4" s="92">
        <v>3364</v>
      </c>
      <c r="E4" s="67">
        <f t="shared" si="0"/>
        <v>14</v>
      </c>
      <c r="F4" s="70">
        <v>2</v>
      </c>
      <c r="G4" s="70">
        <v>1</v>
      </c>
      <c r="H4" s="71">
        <f t="shared" ref="H4:H9" si="1">E4-G4-F4</f>
        <v>11</v>
      </c>
      <c r="I4" s="78">
        <v>11</v>
      </c>
      <c r="J4" s="72">
        <f t="shared" ref="J4:J9" si="2">I4-SUM(L4:P4,K4)</f>
        <v>-1</v>
      </c>
      <c r="K4" s="79">
        <v>6</v>
      </c>
      <c r="L4" s="63">
        <v>0</v>
      </c>
      <c r="M4" s="65">
        <v>4</v>
      </c>
      <c r="N4" s="65">
        <v>1</v>
      </c>
      <c r="O4" s="65">
        <v>1</v>
      </c>
      <c r="P4" s="66">
        <v>0</v>
      </c>
      <c r="Q4" s="149"/>
      <c r="R4" s="150"/>
      <c r="S4" s="150"/>
      <c r="T4" s="150"/>
      <c r="U4" s="151"/>
      <c r="V4" s="83" t="s">
        <v>24</v>
      </c>
      <c r="W4" s="83">
        <v>1</v>
      </c>
      <c r="X4" s="83">
        <v>5</v>
      </c>
    </row>
    <row r="5" spans="1:25" s="73" customFormat="1" ht="26.25" customHeight="1" x14ac:dyDescent="0.25">
      <c r="A5" s="68">
        <v>4.1666666666666664E-2</v>
      </c>
      <c r="B5" s="69" t="s">
        <v>95</v>
      </c>
      <c r="C5" s="91">
        <v>3365</v>
      </c>
      <c r="D5" s="92">
        <v>3372</v>
      </c>
      <c r="E5" s="67">
        <f t="shared" si="0"/>
        <v>8</v>
      </c>
      <c r="F5" s="70">
        <v>2</v>
      </c>
      <c r="G5" s="70">
        <v>2</v>
      </c>
      <c r="H5" s="71">
        <f t="shared" si="1"/>
        <v>4</v>
      </c>
      <c r="I5" s="78">
        <v>4</v>
      </c>
      <c r="J5" s="72">
        <f t="shared" si="2"/>
        <v>0</v>
      </c>
      <c r="K5" s="79">
        <v>3</v>
      </c>
      <c r="L5" s="63">
        <v>0</v>
      </c>
      <c r="M5" s="65">
        <v>0</v>
      </c>
      <c r="N5" s="65">
        <v>1</v>
      </c>
      <c r="O5" s="65">
        <v>0</v>
      </c>
      <c r="P5" s="66">
        <v>0</v>
      </c>
      <c r="Q5" s="149"/>
      <c r="R5" s="150"/>
      <c r="S5" s="150"/>
      <c r="T5" s="150"/>
      <c r="U5" s="151"/>
      <c r="V5" s="83" t="s">
        <v>24</v>
      </c>
      <c r="W5" s="83">
        <v>2</v>
      </c>
      <c r="X5" s="83">
        <v>1</v>
      </c>
    </row>
    <row r="6" spans="1:25" s="73" customFormat="1" ht="26.25" customHeight="1" x14ac:dyDescent="0.25">
      <c r="A6" s="74">
        <v>6.25E-2</v>
      </c>
      <c r="B6" s="75" t="s">
        <v>36</v>
      </c>
      <c r="C6" s="93">
        <v>75</v>
      </c>
      <c r="D6" s="94">
        <v>78</v>
      </c>
      <c r="E6" s="67">
        <f>IF(ISBLANK(C6),0,(D6-C6+1))</f>
        <v>4</v>
      </c>
      <c r="F6" s="90">
        <v>4</v>
      </c>
      <c r="G6" s="76" t="s">
        <v>24</v>
      </c>
      <c r="H6" s="71" t="s">
        <v>24</v>
      </c>
      <c r="I6" s="80" t="s">
        <v>24</v>
      </c>
      <c r="J6" s="72" t="s">
        <v>24</v>
      </c>
      <c r="K6" s="77" t="s">
        <v>24</v>
      </c>
      <c r="L6" s="86" t="s">
        <v>24</v>
      </c>
      <c r="M6" s="87" t="s">
        <v>24</v>
      </c>
      <c r="N6" s="87" t="s">
        <v>24</v>
      </c>
      <c r="O6" s="87" t="s">
        <v>24</v>
      </c>
      <c r="P6" s="88" t="s">
        <v>24</v>
      </c>
      <c r="Q6" s="146" t="s">
        <v>99</v>
      </c>
      <c r="R6" s="147"/>
      <c r="S6" s="147"/>
      <c r="T6" s="147"/>
      <c r="U6" s="148"/>
      <c r="V6" s="83">
        <v>22</v>
      </c>
      <c r="W6" s="83" t="s">
        <v>24</v>
      </c>
      <c r="X6" s="83" t="s">
        <v>24</v>
      </c>
    </row>
    <row r="7" spans="1:25" s="73" customFormat="1" ht="26.25" customHeight="1" x14ac:dyDescent="0.25">
      <c r="A7" s="68">
        <v>8.3333333333333329E-2</v>
      </c>
      <c r="B7" s="69" t="s">
        <v>15</v>
      </c>
      <c r="C7" s="91">
        <v>3373</v>
      </c>
      <c r="D7" s="92">
        <v>3384</v>
      </c>
      <c r="E7" s="67">
        <f t="shared" ref="E7:E10" si="3">IF(ISBLANK(C7),0,(D7-C7+1))</f>
        <v>12</v>
      </c>
      <c r="F7" s="70">
        <v>3</v>
      </c>
      <c r="G7" s="70">
        <v>3</v>
      </c>
      <c r="H7" s="71">
        <f t="shared" si="1"/>
        <v>6</v>
      </c>
      <c r="I7" s="78">
        <v>6</v>
      </c>
      <c r="J7" s="72">
        <f t="shared" si="2"/>
        <v>0</v>
      </c>
      <c r="K7" s="79">
        <v>4</v>
      </c>
      <c r="L7" s="63">
        <v>0</v>
      </c>
      <c r="M7" s="65">
        <v>0</v>
      </c>
      <c r="N7" s="65">
        <v>1</v>
      </c>
      <c r="O7" s="65">
        <v>1</v>
      </c>
      <c r="P7" s="66">
        <v>0</v>
      </c>
      <c r="Q7" s="149"/>
      <c r="R7" s="150"/>
      <c r="S7" s="150"/>
      <c r="T7" s="150"/>
      <c r="U7" s="151"/>
      <c r="V7" s="83" t="s">
        <v>24</v>
      </c>
      <c r="W7" s="83">
        <v>3</v>
      </c>
      <c r="X7" s="83">
        <v>1</v>
      </c>
    </row>
    <row r="8" spans="1:25" s="73" customFormat="1" ht="26.25" customHeight="1" x14ac:dyDescent="0.25">
      <c r="A8" s="68">
        <v>0.125</v>
      </c>
      <c r="B8" s="69" t="s">
        <v>95</v>
      </c>
      <c r="C8" s="91">
        <v>3385</v>
      </c>
      <c r="D8" s="92">
        <v>3395</v>
      </c>
      <c r="E8" s="67">
        <f t="shared" si="3"/>
        <v>11</v>
      </c>
      <c r="F8" s="70">
        <v>4</v>
      </c>
      <c r="G8" s="70">
        <v>0</v>
      </c>
      <c r="H8" s="71">
        <f t="shared" si="1"/>
        <v>7</v>
      </c>
      <c r="I8" s="78">
        <v>7</v>
      </c>
      <c r="J8" s="72">
        <f t="shared" si="2"/>
        <v>-1</v>
      </c>
      <c r="K8" s="79">
        <v>4</v>
      </c>
      <c r="L8" s="63">
        <v>0</v>
      </c>
      <c r="M8" s="65">
        <v>1</v>
      </c>
      <c r="N8" s="65">
        <v>2</v>
      </c>
      <c r="O8" s="65">
        <v>0</v>
      </c>
      <c r="P8" s="128">
        <v>1</v>
      </c>
      <c r="Q8" s="173" t="s">
        <v>100</v>
      </c>
      <c r="R8" s="174"/>
      <c r="S8" s="174"/>
      <c r="T8" s="174"/>
      <c r="U8" s="175"/>
      <c r="V8" s="83" t="s">
        <v>24</v>
      </c>
      <c r="W8" s="83">
        <v>2</v>
      </c>
      <c r="X8" s="83">
        <v>2</v>
      </c>
    </row>
    <row r="9" spans="1:25" s="73" customFormat="1" ht="26.25" customHeight="1" x14ac:dyDescent="0.25">
      <c r="A9" s="68">
        <v>0.16666666666666666</v>
      </c>
      <c r="B9" s="69" t="s">
        <v>96</v>
      </c>
      <c r="C9" s="91">
        <v>3396</v>
      </c>
      <c r="D9" s="92">
        <v>3397</v>
      </c>
      <c r="E9" s="67">
        <f t="shared" si="3"/>
        <v>2</v>
      </c>
      <c r="F9" s="70">
        <v>0</v>
      </c>
      <c r="G9" s="70">
        <v>0</v>
      </c>
      <c r="H9" s="71">
        <f t="shared" si="1"/>
        <v>2</v>
      </c>
      <c r="I9" s="78">
        <v>2</v>
      </c>
      <c r="J9" s="72">
        <f t="shared" si="2"/>
        <v>0</v>
      </c>
      <c r="K9" s="79">
        <v>0</v>
      </c>
      <c r="L9" s="63">
        <v>0</v>
      </c>
      <c r="M9" s="65">
        <v>0</v>
      </c>
      <c r="N9" s="65">
        <v>2</v>
      </c>
      <c r="O9" s="65">
        <v>0</v>
      </c>
      <c r="P9" s="66">
        <v>0</v>
      </c>
      <c r="Q9" s="149"/>
      <c r="R9" s="150"/>
      <c r="S9" s="150"/>
      <c r="T9" s="150"/>
      <c r="U9" s="151"/>
      <c r="V9" s="83" t="s">
        <v>24</v>
      </c>
      <c r="W9" s="83">
        <v>0</v>
      </c>
      <c r="X9" s="83">
        <v>0</v>
      </c>
    </row>
    <row r="10" spans="1:25" s="73" customFormat="1" ht="26.25" customHeight="1" x14ac:dyDescent="0.25">
      <c r="A10" s="74">
        <v>0.29166666666666669</v>
      </c>
      <c r="B10" s="75" t="s">
        <v>97</v>
      </c>
      <c r="C10" s="93">
        <v>85</v>
      </c>
      <c r="D10" s="94">
        <v>90</v>
      </c>
      <c r="E10" s="67">
        <f t="shared" si="3"/>
        <v>6</v>
      </c>
      <c r="F10" s="90">
        <v>6</v>
      </c>
      <c r="G10" s="76" t="s">
        <v>24</v>
      </c>
      <c r="H10" s="71" t="s">
        <v>24</v>
      </c>
      <c r="I10" s="80" t="s">
        <v>24</v>
      </c>
      <c r="J10" s="72" t="s">
        <v>24</v>
      </c>
      <c r="K10" s="77" t="s">
        <v>24</v>
      </c>
      <c r="L10" s="86" t="s">
        <v>24</v>
      </c>
      <c r="M10" s="87" t="s">
        <v>24</v>
      </c>
      <c r="N10" s="87" t="s">
        <v>24</v>
      </c>
      <c r="O10" s="87" t="s">
        <v>24</v>
      </c>
      <c r="P10" s="88" t="s">
        <v>24</v>
      </c>
      <c r="Q10" s="146" t="s">
        <v>101</v>
      </c>
      <c r="R10" s="147"/>
      <c r="S10" s="147"/>
      <c r="T10" s="147"/>
      <c r="U10" s="148"/>
      <c r="V10" s="83">
        <v>60</v>
      </c>
      <c r="W10" s="83" t="s">
        <v>24</v>
      </c>
      <c r="X10" s="83" t="s">
        <v>24</v>
      </c>
    </row>
    <row r="11" spans="1:25" ht="7.5" customHeight="1" thickBot="1" x14ac:dyDescent="0.3">
      <c r="A11" s="26"/>
      <c r="B11" s="27"/>
      <c r="C11" s="31"/>
      <c r="D11" s="32"/>
      <c r="E11" s="33">
        <v>0</v>
      </c>
      <c r="F11" s="29"/>
      <c r="G11" s="29"/>
      <c r="H11" s="34">
        <v>0</v>
      </c>
      <c r="I11" s="35"/>
      <c r="J11" s="37"/>
      <c r="K11" s="36"/>
      <c r="L11" s="28"/>
      <c r="M11" s="29"/>
      <c r="N11" s="29"/>
      <c r="O11" s="29"/>
      <c r="P11" s="30"/>
      <c r="Q11" s="158"/>
      <c r="R11" s="159"/>
      <c r="S11" s="159"/>
      <c r="T11" s="159"/>
      <c r="U11" s="160"/>
    </row>
    <row r="12" spans="1:25" s="38" customFormat="1" ht="30.75" customHeight="1" x14ac:dyDescent="0.25">
      <c r="B12" s="39"/>
      <c r="D12" s="85"/>
      <c r="E12" s="43">
        <f>SUM(E2:E11)</f>
        <v>69</v>
      </c>
      <c r="F12" s="44">
        <f>SUM(F2:F11)</f>
        <v>24</v>
      </c>
      <c r="G12" s="44">
        <f>SUM(G2:G11)</f>
        <v>6</v>
      </c>
      <c r="H12" s="45">
        <f>E12-F12-G12</f>
        <v>39</v>
      </c>
      <c r="I12" s="46">
        <f t="shared" ref="I12:P12" si="4">SUM(I2:I11)</f>
        <v>39</v>
      </c>
      <c r="J12" s="48">
        <f t="shared" si="4"/>
        <v>-2</v>
      </c>
      <c r="K12" s="47">
        <f t="shared" si="4"/>
        <v>22</v>
      </c>
      <c r="L12" s="40">
        <f t="shared" si="4"/>
        <v>0</v>
      </c>
      <c r="M12" s="41">
        <f t="shared" si="4"/>
        <v>6</v>
      </c>
      <c r="N12" s="41">
        <f t="shared" si="4"/>
        <v>10</v>
      </c>
      <c r="O12" s="41">
        <f t="shared" si="4"/>
        <v>2</v>
      </c>
      <c r="P12" s="41">
        <f t="shared" si="4"/>
        <v>1</v>
      </c>
      <c r="Q12" s="42">
        <f>SUM(L12:P12)</f>
        <v>19</v>
      </c>
      <c r="R12" s="170" t="s">
        <v>98</v>
      </c>
      <c r="S12" s="171"/>
      <c r="T12" s="171"/>
      <c r="U12" s="172"/>
      <c r="V12" s="84">
        <f>SUM(V2:V10)</f>
        <v>82</v>
      </c>
      <c r="W12" s="84">
        <f>SUM(W2:W11)</f>
        <v>10</v>
      </c>
      <c r="X12" s="84">
        <f>SUM(X2:X11)</f>
        <v>12</v>
      </c>
      <c r="Y12" s="89">
        <f>SUM(W12:X12)</f>
        <v>22</v>
      </c>
    </row>
    <row r="13" spans="1:25" ht="120" thickBot="1" x14ac:dyDescent="0.3">
      <c r="E13" s="53" t="s">
        <v>19</v>
      </c>
      <c r="F13" s="54" t="s">
        <v>20</v>
      </c>
      <c r="G13" s="54" t="s">
        <v>23</v>
      </c>
      <c r="H13" s="55" t="s">
        <v>9</v>
      </c>
      <c r="I13" s="56" t="s">
        <v>21</v>
      </c>
      <c r="J13" s="58" t="s">
        <v>12</v>
      </c>
      <c r="K13" s="57" t="s">
        <v>11</v>
      </c>
      <c r="L13" s="49" t="s">
        <v>0</v>
      </c>
      <c r="M13" s="50" t="s">
        <v>1</v>
      </c>
      <c r="N13" s="50" t="s">
        <v>2</v>
      </c>
      <c r="O13" s="50" t="s">
        <v>16</v>
      </c>
      <c r="P13" s="50" t="s">
        <v>17</v>
      </c>
      <c r="Q13" s="51" t="s">
        <v>18</v>
      </c>
      <c r="R13" s="164" t="s">
        <v>30</v>
      </c>
      <c r="S13" s="165"/>
      <c r="T13" s="165"/>
      <c r="U13" s="166"/>
    </row>
    <row r="14" spans="1:25" s="52" customFormat="1" x14ac:dyDescent="0.25">
      <c r="A14"/>
      <c r="B14" s="1"/>
      <c r="I14" s="59">
        <f>I12+G12</f>
        <v>45</v>
      </c>
      <c r="J14" s="38"/>
      <c r="K14" s="60"/>
      <c r="M14" s="52">
        <f>L12+M12</f>
        <v>6</v>
      </c>
      <c r="Q14" s="61"/>
      <c r="R14" s="61"/>
      <c r="S14" s="61"/>
      <c r="T14" s="61"/>
      <c r="U14" s="61"/>
      <c r="V14" s="82"/>
      <c r="W14" s="82"/>
      <c r="X14" s="82"/>
    </row>
    <row r="15" spans="1:25" s="52" customFormat="1" x14ac:dyDescent="0.25">
      <c r="A15"/>
      <c r="B15" s="1"/>
      <c r="E15" s="62"/>
      <c r="I15" s="59"/>
      <c r="J15" s="38"/>
      <c r="K15" s="60"/>
      <c r="Q15" s="61"/>
      <c r="R15" s="61"/>
      <c r="S15" s="61"/>
      <c r="T15" s="61"/>
      <c r="U15" s="61"/>
      <c r="V15" s="82"/>
      <c r="W15" s="82"/>
      <c r="X15" s="82"/>
    </row>
  </sheetData>
  <mergeCells count="13">
    <mergeCell ref="Q6:U6"/>
    <mergeCell ref="Q1:U1"/>
    <mergeCell ref="Q2:U2"/>
    <mergeCell ref="Q3:U3"/>
    <mergeCell ref="Q4:U4"/>
    <mergeCell ref="Q5:U5"/>
    <mergeCell ref="Q11:U11"/>
    <mergeCell ref="R12:U12"/>
    <mergeCell ref="R13:U13"/>
    <mergeCell ref="Q7:U7"/>
    <mergeCell ref="Q8:U8"/>
    <mergeCell ref="Q9:U9"/>
    <mergeCell ref="Q10:U10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53"/>
  <sheetViews>
    <sheetView zoomScale="80" zoomScaleNormal="80" workbookViewId="0">
      <selection activeCell="I20" sqref="I2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2" bestFit="1" customWidth="1"/>
  </cols>
  <sheetData>
    <row r="1" spans="1:24" s="13" customFormat="1" ht="66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52" t="s">
        <v>13</v>
      </c>
      <c r="R1" s="153"/>
      <c r="S1" s="153"/>
      <c r="T1" s="153"/>
      <c r="U1" s="154"/>
      <c r="V1" s="81" t="s">
        <v>29</v>
      </c>
      <c r="W1" s="81" t="s">
        <v>27</v>
      </c>
      <c r="X1" s="81" t="s">
        <v>28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55"/>
      <c r="R2" s="156"/>
      <c r="S2" s="156"/>
      <c r="T2" s="156"/>
      <c r="U2" s="157"/>
    </row>
    <row r="3" spans="1:24" s="73" customFormat="1" ht="26.25" customHeight="1" x14ac:dyDescent="0.25">
      <c r="A3" s="68">
        <v>0.41666666666666669</v>
      </c>
      <c r="B3" s="69" t="s">
        <v>78</v>
      </c>
      <c r="C3" s="91">
        <v>3239</v>
      </c>
      <c r="D3" s="92">
        <v>3246</v>
      </c>
      <c r="E3" s="67">
        <f t="shared" ref="E3:E5" si="0">IF(ISBLANK(C3),0,(D3-C3+1))</f>
        <v>8</v>
      </c>
      <c r="F3" s="70">
        <v>1</v>
      </c>
      <c r="G3" s="70">
        <v>3</v>
      </c>
      <c r="H3" s="71">
        <f>E3-G3-F3</f>
        <v>4</v>
      </c>
      <c r="I3" s="78">
        <v>4</v>
      </c>
      <c r="J3" s="72">
        <f>I3-SUM(L3:P3,K3)</f>
        <v>0</v>
      </c>
      <c r="K3" s="95">
        <v>2</v>
      </c>
      <c r="L3" s="64">
        <v>2</v>
      </c>
      <c r="M3" s="65">
        <v>0</v>
      </c>
      <c r="N3" s="65">
        <v>0</v>
      </c>
      <c r="O3" s="65">
        <v>0</v>
      </c>
      <c r="P3" s="66">
        <v>0</v>
      </c>
      <c r="Q3" s="173" t="s">
        <v>91</v>
      </c>
      <c r="R3" s="174"/>
      <c r="S3" s="174"/>
      <c r="T3" s="174"/>
      <c r="U3" s="175"/>
      <c r="V3" s="83" t="s">
        <v>24</v>
      </c>
      <c r="W3" s="83">
        <v>0</v>
      </c>
      <c r="X3" s="83">
        <v>2</v>
      </c>
    </row>
    <row r="4" spans="1:24" s="73" customFormat="1" ht="26.25" customHeight="1" x14ac:dyDescent="0.25">
      <c r="A4" s="68">
        <v>0.4375</v>
      </c>
      <c r="B4" s="69" t="s">
        <v>79</v>
      </c>
      <c r="C4" s="91">
        <v>3247</v>
      </c>
      <c r="D4" s="92">
        <v>3253</v>
      </c>
      <c r="E4" s="67">
        <f t="shared" si="0"/>
        <v>7</v>
      </c>
      <c r="F4" s="70">
        <v>2</v>
      </c>
      <c r="G4" s="70">
        <v>0</v>
      </c>
      <c r="H4" s="71">
        <f t="shared" ref="H4:H9" si="1">E4-G4-F4</f>
        <v>5</v>
      </c>
      <c r="I4" s="78">
        <v>5</v>
      </c>
      <c r="J4" s="72">
        <f t="shared" ref="J4:J10" si="2">I4-SUM(L4:P4,K4)</f>
        <v>0</v>
      </c>
      <c r="K4" s="79">
        <v>1</v>
      </c>
      <c r="L4" s="63">
        <v>0</v>
      </c>
      <c r="M4" s="65">
        <v>2</v>
      </c>
      <c r="N4" s="65">
        <v>2</v>
      </c>
      <c r="O4" s="65">
        <v>0</v>
      </c>
      <c r="P4" s="66">
        <v>0</v>
      </c>
      <c r="Q4" s="149"/>
      <c r="R4" s="150"/>
      <c r="S4" s="150"/>
      <c r="T4" s="150"/>
      <c r="U4" s="151"/>
      <c r="V4" s="83" t="s">
        <v>24</v>
      </c>
      <c r="W4" s="83">
        <v>1</v>
      </c>
      <c r="X4" s="83">
        <v>0</v>
      </c>
    </row>
    <row r="5" spans="1:24" s="73" customFormat="1" ht="26.25" customHeight="1" x14ac:dyDescent="0.25">
      <c r="A5" s="68">
        <v>0.45833333333333331</v>
      </c>
      <c r="B5" s="69" t="s">
        <v>80</v>
      </c>
      <c r="C5" s="91">
        <v>3254</v>
      </c>
      <c r="D5" s="92">
        <v>3260</v>
      </c>
      <c r="E5" s="67">
        <f t="shared" si="0"/>
        <v>7</v>
      </c>
      <c r="F5" s="70">
        <v>0</v>
      </c>
      <c r="G5" s="70">
        <v>0</v>
      </c>
      <c r="H5" s="71">
        <f t="shared" si="1"/>
        <v>7</v>
      </c>
      <c r="I5" s="78">
        <v>7</v>
      </c>
      <c r="J5" s="72">
        <f t="shared" si="2"/>
        <v>0</v>
      </c>
      <c r="K5" s="79">
        <v>3</v>
      </c>
      <c r="L5" s="63">
        <v>0</v>
      </c>
      <c r="M5" s="65">
        <v>1</v>
      </c>
      <c r="N5" s="65">
        <v>3</v>
      </c>
      <c r="O5" s="65">
        <v>0</v>
      </c>
      <c r="P5" s="66">
        <v>0</v>
      </c>
      <c r="Q5" s="149"/>
      <c r="R5" s="150"/>
      <c r="S5" s="150"/>
      <c r="T5" s="150"/>
      <c r="U5" s="151"/>
      <c r="V5" s="83" t="s">
        <v>24</v>
      </c>
      <c r="W5" s="83">
        <v>2</v>
      </c>
      <c r="X5" s="83">
        <v>1</v>
      </c>
    </row>
    <row r="6" spans="1:24" s="73" customFormat="1" ht="26.25" customHeight="1" x14ac:dyDescent="0.25">
      <c r="A6" s="74">
        <v>0.45833333333333331</v>
      </c>
      <c r="B6" s="75" t="s">
        <v>81</v>
      </c>
      <c r="C6" s="93">
        <v>46</v>
      </c>
      <c r="D6" s="94">
        <v>53</v>
      </c>
      <c r="E6" s="67">
        <f>IF(ISBLANK(C6),0,(D6-C6+1))</f>
        <v>8</v>
      </c>
      <c r="F6" s="90">
        <v>8</v>
      </c>
      <c r="G6" s="76" t="s">
        <v>24</v>
      </c>
      <c r="H6" s="71" t="s">
        <v>24</v>
      </c>
      <c r="I6" s="80" t="s">
        <v>24</v>
      </c>
      <c r="J6" s="72" t="s">
        <v>24</v>
      </c>
      <c r="K6" s="77" t="s">
        <v>24</v>
      </c>
      <c r="L6" s="86" t="s">
        <v>24</v>
      </c>
      <c r="M6" s="87" t="s">
        <v>24</v>
      </c>
      <c r="N6" s="87" t="s">
        <v>24</v>
      </c>
      <c r="O6" s="87" t="s">
        <v>24</v>
      </c>
      <c r="P6" s="88" t="s">
        <v>24</v>
      </c>
      <c r="Q6" s="146" t="s">
        <v>83</v>
      </c>
      <c r="R6" s="147"/>
      <c r="S6" s="147"/>
      <c r="T6" s="147"/>
      <c r="U6" s="148"/>
      <c r="V6" s="83">
        <v>43</v>
      </c>
      <c r="W6" s="83" t="s">
        <v>24</v>
      </c>
      <c r="X6" s="83" t="s">
        <v>24</v>
      </c>
    </row>
    <row r="7" spans="1:24" s="73" customFormat="1" ht="26.25" customHeight="1" x14ac:dyDescent="0.25">
      <c r="A7" s="68">
        <v>0.47916666666666669</v>
      </c>
      <c r="B7" s="69" t="s">
        <v>61</v>
      </c>
      <c r="C7" s="91">
        <v>3261</v>
      </c>
      <c r="D7" s="92">
        <v>3267</v>
      </c>
      <c r="E7" s="67">
        <f t="shared" ref="E7:E18" si="3">IF(ISBLANK(C7),0,(D7-C7+1))</f>
        <v>7</v>
      </c>
      <c r="F7" s="70">
        <v>0</v>
      </c>
      <c r="G7" s="70">
        <v>2</v>
      </c>
      <c r="H7" s="71">
        <f t="shared" si="1"/>
        <v>5</v>
      </c>
      <c r="I7" s="78">
        <v>5</v>
      </c>
      <c r="J7" s="72">
        <f t="shared" si="2"/>
        <v>0</v>
      </c>
      <c r="K7" s="79">
        <v>3</v>
      </c>
      <c r="L7" s="63">
        <v>0</v>
      </c>
      <c r="M7" s="65">
        <v>1</v>
      </c>
      <c r="N7" s="65">
        <v>0</v>
      </c>
      <c r="O7" s="65">
        <v>1</v>
      </c>
      <c r="P7" s="66">
        <v>0</v>
      </c>
      <c r="Q7" s="176"/>
      <c r="R7" s="177"/>
      <c r="S7" s="177"/>
      <c r="T7" s="177"/>
      <c r="U7" s="178"/>
      <c r="V7" s="83" t="s">
        <v>24</v>
      </c>
      <c r="W7" s="83">
        <v>1</v>
      </c>
      <c r="X7" s="127">
        <v>2</v>
      </c>
    </row>
    <row r="8" spans="1:24" s="73" customFormat="1" ht="26.25" customHeight="1" x14ac:dyDescent="0.25">
      <c r="A8" s="68">
        <v>0.5</v>
      </c>
      <c r="B8" s="69" t="s">
        <v>78</v>
      </c>
      <c r="C8" s="91">
        <v>3268</v>
      </c>
      <c r="D8" s="92">
        <v>3277</v>
      </c>
      <c r="E8" s="67">
        <f t="shared" si="3"/>
        <v>10</v>
      </c>
      <c r="F8" s="70">
        <v>2</v>
      </c>
      <c r="G8" s="70">
        <v>0</v>
      </c>
      <c r="H8" s="71">
        <v>8</v>
      </c>
      <c r="I8" s="78">
        <v>8</v>
      </c>
      <c r="J8" s="72">
        <f t="shared" si="2"/>
        <v>0</v>
      </c>
      <c r="K8" s="95">
        <v>3</v>
      </c>
      <c r="L8" s="64">
        <f>3+2</f>
        <v>5</v>
      </c>
      <c r="M8" s="65">
        <v>0</v>
      </c>
      <c r="N8" s="65">
        <v>0</v>
      </c>
      <c r="O8" s="65">
        <v>0</v>
      </c>
      <c r="P8" s="66">
        <v>0</v>
      </c>
      <c r="Q8" s="173" t="s">
        <v>91</v>
      </c>
      <c r="R8" s="174"/>
      <c r="S8" s="174"/>
      <c r="T8" s="174"/>
      <c r="U8" s="175"/>
      <c r="V8" s="83" t="s">
        <v>24</v>
      </c>
      <c r="W8" s="83"/>
      <c r="X8" s="83"/>
    </row>
    <row r="9" spans="1:24" s="73" customFormat="1" ht="26.25" customHeight="1" x14ac:dyDescent="0.25">
      <c r="A9" s="68">
        <v>0.52083333333333337</v>
      </c>
      <c r="B9" s="69" t="s">
        <v>79</v>
      </c>
      <c r="C9" s="91">
        <v>3278</v>
      </c>
      <c r="D9" s="92">
        <v>3280</v>
      </c>
      <c r="E9" s="67">
        <f t="shared" si="3"/>
        <v>3</v>
      </c>
      <c r="F9" s="70">
        <v>0</v>
      </c>
      <c r="G9" s="70">
        <v>0</v>
      </c>
      <c r="H9" s="71">
        <f t="shared" si="1"/>
        <v>3</v>
      </c>
      <c r="I9" s="78">
        <v>3</v>
      </c>
      <c r="J9" s="72">
        <f t="shared" si="2"/>
        <v>0</v>
      </c>
      <c r="K9" s="79">
        <v>2</v>
      </c>
      <c r="L9" s="63">
        <v>0</v>
      </c>
      <c r="M9" s="65">
        <v>0</v>
      </c>
      <c r="N9" s="65">
        <v>1</v>
      </c>
      <c r="O9" s="65">
        <v>0</v>
      </c>
      <c r="P9" s="66">
        <v>0</v>
      </c>
      <c r="Q9" s="149"/>
      <c r="R9" s="150"/>
      <c r="S9" s="150"/>
      <c r="T9" s="150"/>
      <c r="U9" s="151"/>
      <c r="V9" s="83" t="s">
        <v>24</v>
      </c>
      <c r="W9" s="83"/>
      <c r="X9" s="83"/>
    </row>
    <row r="10" spans="1:24" s="73" customFormat="1" ht="26.25" customHeight="1" x14ac:dyDescent="0.25">
      <c r="A10" s="68">
        <v>4.1666666666666664E-2</v>
      </c>
      <c r="B10" s="69" t="s">
        <v>15</v>
      </c>
      <c r="C10" s="91">
        <v>3281</v>
      </c>
      <c r="D10" s="92">
        <v>3288</v>
      </c>
      <c r="E10" s="67">
        <f t="shared" si="3"/>
        <v>8</v>
      </c>
      <c r="F10" s="70">
        <v>3</v>
      </c>
      <c r="G10" s="70">
        <v>3</v>
      </c>
      <c r="H10" s="71">
        <f>E10-G10-F10</f>
        <v>2</v>
      </c>
      <c r="I10" s="78">
        <v>2</v>
      </c>
      <c r="J10" s="72">
        <f t="shared" si="2"/>
        <v>0</v>
      </c>
      <c r="K10" s="79">
        <v>2</v>
      </c>
      <c r="L10" s="63">
        <v>0</v>
      </c>
      <c r="M10" s="65">
        <v>0</v>
      </c>
      <c r="N10" s="65">
        <v>0</v>
      </c>
      <c r="O10" s="65">
        <v>0</v>
      </c>
      <c r="P10" s="66">
        <v>0</v>
      </c>
      <c r="Q10" s="179" t="s">
        <v>90</v>
      </c>
      <c r="R10" s="180"/>
      <c r="S10" s="180"/>
      <c r="T10" s="180"/>
      <c r="U10" s="181"/>
      <c r="V10" s="83" t="s">
        <v>24</v>
      </c>
      <c r="W10" s="127">
        <v>2</v>
      </c>
      <c r="X10" s="83">
        <v>0</v>
      </c>
    </row>
    <row r="11" spans="1:24" s="73" customFormat="1" ht="26.25" customHeight="1" x14ac:dyDescent="0.25">
      <c r="A11" s="68">
        <v>6.25E-2</v>
      </c>
      <c r="B11" s="69" t="s">
        <v>26</v>
      </c>
      <c r="C11" s="91">
        <v>3289</v>
      </c>
      <c r="D11" s="92">
        <v>3294</v>
      </c>
      <c r="E11" s="67">
        <f t="shared" si="3"/>
        <v>6</v>
      </c>
      <c r="F11" s="70">
        <v>0</v>
      </c>
      <c r="G11" s="70">
        <v>0</v>
      </c>
      <c r="H11" s="71">
        <f t="shared" ref="H11:H17" si="4">E11-G11-F11</f>
        <v>6</v>
      </c>
      <c r="I11" s="78">
        <v>6</v>
      </c>
      <c r="J11" s="72">
        <f>I11-SUM(L11:P11,K11)</f>
        <v>0</v>
      </c>
      <c r="K11" s="79">
        <v>2</v>
      </c>
      <c r="L11" s="63">
        <v>0</v>
      </c>
      <c r="M11" s="65">
        <v>1</v>
      </c>
      <c r="N11" s="65">
        <v>3</v>
      </c>
      <c r="O11" s="65">
        <v>0</v>
      </c>
      <c r="P11" s="66">
        <v>0</v>
      </c>
      <c r="Q11" s="182" t="s">
        <v>87</v>
      </c>
      <c r="R11" s="183"/>
      <c r="S11" s="183"/>
      <c r="T11" s="183"/>
      <c r="U11" s="184"/>
      <c r="V11" s="83" t="s">
        <v>24</v>
      </c>
      <c r="W11" s="83"/>
      <c r="X11" s="83"/>
    </row>
    <row r="12" spans="1:24" s="73" customFormat="1" ht="26.25" customHeight="1" x14ac:dyDescent="0.25">
      <c r="A12" s="68">
        <v>8.3333333333333329E-2</v>
      </c>
      <c r="B12" s="69" t="s">
        <v>67</v>
      </c>
      <c r="C12" s="91">
        <v>3295</v>
      </c>
      <c r="D12" s="92">
        <v>3307</v>
      </c>
      <c r="E12" s="67">
        <f t="shared" si="3"/>
        <v>13</v>
      </c>
      <c r="F12" s="70">
        <v>1</v>
      </c>
      <c r="G12" s="70">
        <v>5</v>
      </c>
      <c r="H12" s="71">
        <f t="shared" si="4"/>
        <v>7</v>
      </c>
      <c r="I12" s="78">
        <v>7</v>
      </c>
      <c r="J12" s="72">
        <f>I12-SUM(L12:P12,K12)</f>
        <v>0</v>
      </c>
      <c r="K12" s="79">
        <v>4</v>
      </c>
      <c r="L12" s="63">
        <v>0</v>
      </c>
      <c r="M12" s="65">
        <v>1</v>
      </c>
      <c r="N12" s="65">
        <v>1</v>
      </c>
      <c r="O12" s="65">
        <v>0</v>
      </c>
      <c r="P12" s="128">
        <v>1</v>
      </c>
      <c r="Q12" s="173" t="s">
        <v>89</v>
      </c>
      <c r="R12" s="174"/>
      <c r="S12" s="174"/>
      <c r="T12" s="174"/>
      <c r="U12" s="175"/>
      <c r="V12" s="83" t="s">
        <v>24</v>
      </c>
      <c r="W12" s="83"/>
      <c r="X12" s="83"/>
    </row>
    <row r="13" spans="1:24" s="73" customFormat="1" ht="26.25" customHeight="1" x14ac:dyDescent="0.25">
      <c r="A13" s="68">
        <v>0.10416666666666667</v>
      </c>
      <c r="B13" s="69" t="s">
        <v>78</v>
      </c>
      <c r="C13" s="91">
        <v>3308</v>
      </c>
      <c r="D13" s="92">
        <v>3317</v>
      </c>
      <c r="E13" s="67">
        <f t="shared" si="3"/>
        <v>10</v>
      </c>
      <c r="F13" s="70">
        <v>3</v>
      </c>
      <c r="G13" s="70">
        <v>0</v>
      </c>
      <c r="H13" s="71">
        <f t="shared" si="4"/>
        <v>7</v>
      </c>
      <c r="I13" s="78">
        <v>7</v>
      </c>
      <c r="J13" s="72">
        <f t="shared" ref="J13:J17" si="5">I13-SUM(L13:P13,K13)</f>
        <v>0</v>
      </c>
      <c r="K13" s="95">
        <v>2</v>
      </c>
      <c r="L13" s="64">
        <f>3+1</f>
        <v>4</v>
      </c>
      <c r="M13" s="65">
        <v>0</v>
      </c>
      <c r="N13" s="65">
        <v>1</v>
      </c>
      <c r="O13" s="65">
        <v>0</v>
      </c>
      <c r="P13" s="66">
        <v>0</v>
      </c>
      <c r="Q13" s="173" t="s">
        <v>91</v>
      </c>
      <c r="R13" s="174"/>
      <c r="S13" s="174"/>
      <c r="T13" s="174"/>
      <c r="U13" s="175"/>
      <c r="V13" s="83" t="s">
        <v>24</v>
      </c>
      <c r="W13" s="83"/>
      <c r="X13" s="83"/>
    </row>
    <row r="14" spans="1:24" s="73" customFormat="1" ht="26.25" customHeight="1" x14ac:dyDescent="0.25">
      <c r="A14" s="68">
        <v>0.125</v>
      </c>
      <c r="B14" s="69" t="s">
        <v>15</v>
      </c>
      <c r="C14" s="91">
        <v>3318</v>
      </c>
      <c r="D14" s="92">
        <v>3321</v>
      </c>
      <c r="E14" s="67">
        <f t="shared" si="3"/>
        <v>4</v>
      </c>
      <c r="F14" s="70">
        <v>0</v>
      </c>
      <c r="G14" s="70">
        <v>1</v>
      </c>
      <c r="H14" s="71">
        <f t="shared" si="4"/>
        <v>3</v>
      </c>
      <c r="I14" s="78">
        <v>3</v>
      </c>
      <c r="J14" s="72">
        <f t="shared" si="5"/>
        <v>0</v>
      </c>
      <c r="K14" s="79">
        <v>2</v>
      </c>
      <c r="L14" s="63">
        <v>0</v>
      </c>
      <c r="M14" s="65">
        <v>1</v>
      </c>
      <c r="N14" s="65">
        <v>0</v>
      </c>
      <c r="O14" s="65">
        <v>0</v>
      </c>
      <c r="P14" s="66">
        <v>0</v>
      </c>
      <c r="Q14" s="149" t="s">
        <v>88</v>
      </c>
      <c r="R14" s="150"/>
      <c r="S14" s="150"/>
      <c r="T14" s="150"/>
      <c r="U14" s="151"/>
      <c r="V14" s="83" t="s">
        <v>24</v>
      </c>
      <c r="W14" s="83"/>
      <c r="X14" s="83"/>
    </row>
    <row r="15" spans="1:24" s="73" customFormat="1" ht="26.25" customHeight="1" x14ac:dyDescent="0.25">
      <c r="A15" s="68">
        <v>0.14583333333333334</v>
      </c>
      <c r="B15" s="69" t="s">
        <v>34</v>
      </c>
      <c r="C15" s="91">
        <v>3322</v>
      </c>
      <c r="D15" s="92">
        <v>3329</v>
      </c>
      <c r="E15" s="67">
        <f t="shared" si="3"/>
        <v>8</v>
      </c>
      <c r="F15" s="70">
        <v>2</v>
      </c>
      <c r="G15" s="70">
        <v>1</v>
      </c>
      <c r="H15" s="71">
        <f t="shared" si="4"/>
        <v>5</v>
      </c>
      <c r="I15" s="78">
        <v>5</v>
      </c>
      <c r="J15" s="72">
        <f t="shared" si="5"/>
        <v>0</v>
      </c>
      <c r="K15" s="79">
        <v>3</v>
      </c>
      <c r="L15" s="63">
        <v>0</v>
      </c>
      <c r="M15" s="65">
        <v>0</v>
      </c>
      <c r="N15" s="65">
        <v>2</v>
      </c>
      <c r="O15" s="65">
        <v>0</v>
      </c>
      <c r="P15" s="66">
        <v>0</v>
      </c>
      <c r="Q15" s="149"/>
      <c r="R15" s="150"/>
      <c r="S15" s="150"/>
      <c r="T15" s="150"/>
      <c r="U15" s="151"/>
      <c r="V15" s="83" t="s">
        <v>24</v>
      </c>
      <c r="W15" s="83"/>
      <c r="X15" s="83"/>
    </row>
    <row r="16" spans="1:24" s="73" customFormat="1" ht="26.25" customHeight="1" x14ac:dyDescent="0.25">
      <c r="A16" s="74">
        <v>0.14583333333333334</v>
      </c>
      <c r="B16" s="75" t="s">
        <v>26</v>
      </c>
      <c r="C16" s="93">
        <v>54</v>
      </c>
      <c r="D16" s="94">
        <v>73</v>
      </c>
      <c r="E16" s="67">
        <f t="shared" si="3"/>
        <v>20</v>
      </c>
      <c r="F16" s="90">
        <v>20</v>
      </c>
      <c r="G16" s="76" t="s">
        <v>24</v>
      </c>
      <c r="H16" s="71" t="s">
        <v>24</v>
      </c>
      <c r="I16" s="80" t="s">
        <v>24</v>
      </c>
      <c r="J16" s="72" t="s">
        <v>24</v>
      </c>
      <c r="K16" s="77" t="s">
        <v>24</v>
      </c>
      <c r="L16" s="86" t="s">
        <v>24</v>
      </c>
      <c r="M16" s="87" t="s">
        <v>24</v>
      </c>
      <c r="N16" s="87" t="s">
        <v>24</v>
      </c>
      <c r="O16" s="87" t="s">
        <v>24</v>
      </c>
      <c r="P16" s="88" t="s">
        <v>24</v>
      </c>
      <c r="Q16" s="146" t="s">
        <v>94</v>
      </c>
      <c r="R16" s="147"/>
      <c r="S16" s="147"/>
      <c r="T16" s="147"/>
      <c r="U16" s="148"/>
      <c r="V16" s="83">
        <v>2</v>
      </c>
      <c r="W16" s="83" t="s">
        <v>24</v>
      </c>
      <c r="X16" s="83" t="s">
        <v>24</v>
      </c>
    </row>
    <row r="17" spans="1:26" s="73" customFormat="1" ht="26.25" customHeight="1" x14ac:dyDescent="0.25">
      <c r="A17" s="68">
        <v>0.16666666666666666</v>
      </c>
      <c r="B17" s="69" t="s">
        <v>67</v>
      </c>
      <c r="C17" s="91">
        <v>3330</v>
      </c>
      <c r="D17" s="92">
        <v>3332</v>
      </c>
      <c r="E17" s="67">
        <f t="shared" si="3"/>
        <v>3</v>
      </c>
      <c r="F17" s="70">
        <v>0</v>
      </c>
      <c r="G17" s="70">
        <v>0</v>
      </c>
      <c r="H17" s="71">
        <f t="shared" si="4"/>
        <v>3</v>
      </c>
      <c r="I17" s="78">
        <v>3</v>
      </c>
      <c r="J17" s="72">
        <f t="shared" si="5"/>
        <v>0</v>
      </c>
      <c r="K17" s="79">
        <v>2</v>
      </c>
      <c r="L17" s="63">
        <v>0</v>
      </c>
      <c r="M17" s="65">
        <v>1</v>
      </c>
      <c r="N17" s="65">
        <v>0</v>
      </c>
      <c r="O17" s="65">
        <v>0</v>
      </c>
      <c r="P17" s="66">
        <v>0</v>
      </c>
      <c r="Q17" s="149"/>
      <c r="R17" s="150"/>
      <c r="S17" s="150"/>
      <c r="T17" s="150"/>
      <c r="U17" s="151"/>
      <c r="V17" s="83" t="s">
        <v>24</v>
      </c>
      <c r="W17" s="83"/>
      <c r="X17" s="83"/>
    </row>
    <row r="18" spans="1:26" s="73" customFormat="1" ht="26.25" customHeight="1" x14ac:dyDescent="0.25">
      <c r="A18" s="68">
        <v>0.1875</v>
      </c>
      <c r="B18" s="69" t="s">
        <v>82</v>
      </c>
      <c r="C18" s="91">
        <v>3333</v>
      </c>
      <c r="D18" s="92">
        <v>3338</v>
      </c>
      <c r="E18" s="67">
        <f t="shared" si="3"/>
        <v>6</v>
      </c>
      <c r="F18" s="70">
        <v>0</v>
      </c>
      <c r="G18" s="70">
        <v>0</v>
      </c>
      <c r="H18" s="71">
        <f>E18-G18-F18</f>
        <v>6</v>
      </c>
      <c r="I18" s="78">
        <v>6</v>
      </c>
      <c r="J18" s="72">
        <f>I18-SUM(L18:P18,K18)</f>
        <v>0</v>
      </c>
      <c r="K18" s="95">
        <v>0</v>
      </c>
      <c r="L18" s="64">
        <v>6</v>
      </c>
      <c r="M18" s="65">
        <v>0</v>
      </c>
      <c r="N18" s="65">
        <v>0</v>
      </c>
      <c r="O18" s="65">
        <v>0</v>
      </c>
      <c r="P18" s="66">
        <v>0</v>
      </c>
      <c r="Q18" s="173" t="s">
        <v>93</v>
      </c>
      <c r="R18" s="174"/>
      <c r="S18" s="174"/>
      <c r="T18" s="174"/>
      <c r="U18" s="175"/>
      <c r="V18" s="83" t="s">
        <v>24</v>
      </c>
      <c r="W18" s="83"/>
      <c r="X18" s="83"/>
    </row>
    <row r="19" spans="1:26" ht="7.5" customHeight="1" thickBot="1" x14ac:dyDescent="0.3">
      <c r="A19" s="26"/>
      <c r="B19" s="27"/>
      <c r="C19" s="31"/>
      <c r="D19" s="32"/>
      <c r="E19" s="33">
        <v>0</v>
      </c>
      <c r="F19" s="29"/>
      <c r="G19" s="29"/>
      <c r="H19" s="34">
        <v>0</v>
      </c>
      <c r="I19" s="35"/>
      <c r="J19" s="37"/>
      <c r="K19" s="36"/>
      <c r="L19" s="28"/>
      <c r="M19" s="29"/>
      <c r="N19" s="29"/>
      <c r="O19" s="29"/>
      <c r="P19" s="30"/>
      <c r="Q19" s="158" t="s">
        <v>92</v>
      </c>
      <c r="R19" s="159"/>
      <c r="S19" s="159"/>
      <c r="T19" s="159"/>
      <c r="U19" s="160"/>
    </row>
    <row r="20" spans="1:26" s="38" customFormat="1" ht="30.75" customHeight="1" x14ac:dyDescent="0.25">
      <c r="B20" s="39"/>
      <c r="D20" s="85">
        <f>E20-8</f>
        <v>120</v>
      </c>
      <c r="E20" s="43">
        <f>SUM(E2:E19)</f>
        <v>128</v>
      </c>
      <c r="F20" s="44">
        <f>SUM(F2:F19)</f>
        <v>42</v>
      </c>
      <c r="G20" s="44">
        <f>SUM(G2:G19)</f>
        <v>15</v>
      </c>
      <c r="H20" s="45">
        <f>E20-F20-G20</f>
        <v>71</v>
      </c>
      <c r="I20" s="46">
        <f t="shared" ref="I20:P20" si="6">SUM(I2:I19)</f>
        <v>71</v>
      </c>
      <c r="J20" s="48">
        <f t="shared" si="6"/>
        <v>0</v>
      </c>
      <c r="K20" s="47">
        <f t="shared" si="6"/>
        <v>31</v>
      </c>
      <c r="L20" s="40">
        <f t="shared" si="6"/>
        <v>17</v>
      </c>
      <c r="M20" s="41">
        <f t="shared" si="6"/>
        <v>8</v>
      </c>
      <c r="N20" s="41">
        <f t="shared" si="6"/>
        <v>13</v>
      </c>
      <c r="O20" s="41">
        <f t="shared" si="6"/>
        <v>1</v>
      </c>
      <c r="P20" s="41">
        <f t="shared" si="6"/>
        <v>1</v>
      </c>
      <c r="Q20" s="42">
        <f>SUM(L20:P20)</f>
        <v>40</v>
      </c>
      <c r="R20" s="161" t="s">
        <v>31</v>
      </c>
      <c r="S20" s="162"/>
      <c r="T20" s="162"/>
      <c r="U20" s="163"/>
      <c r="V20" s="84">
        <f>SUM(V2:V18)</f>
        <v>45</v>
      </c>
      <c r="W20" s="84">
        <f>SUM(W2:W19)</f>
        <v>6</v>
      </c>
      <c r="X20" s="84">
        <f>SUM(X2:X19)</f>
        <v>5</v>
      </c>
      <c r="Y20" s="89">
        <f>SUM(W20:X20)</f>
        <v>11</v>
      </c>
      <c r="Z20" s="129">
        <v>31</v>
      </c>
    </row>
    <row r="21" spans="1:26" ht="120" thickBot="1" x14ac:dyDescent="0.3">
      <c r="E21" s="53" t="s">
        <v>19</v>
      </c>
      <c r="F21" s="54" t="s">
        <v>20</v>
      </c>
      <c r="G21" s="54" t="s">
        <v>23</v>
      </c>
      <c r="H21" s="55" t="s">
        <v>9</v>
      </c>
      <c r="I21" s="56" t="s">
        <v>21</v>
      </c>
      <c r="J21" s="58" t="s">
        <v>12</v>
      </c>
      <c r="K21" s="57" t="s">
        <v>11</v>
      </c>
      <c r="L21" s="49" t="s">
        <v>0</v>
      </c>
      <c r="M21" s="50" t="s">
        <v>1</v>
      </c>
      <c r="N21" s="50" t="s">
        <v>2</v>
      </c>
      <c r="O21" s="50" t="s">
        <v>16</v>
      </c>
      <c r="P21" s="50" t="s">
        <v>17</v>
      </c>
      <c r="Q21" s="51" t="s">
        <v>18</v>
      </c>
      <c r="R21" s="164" t="s">
        <v>30</v>
      </c>
      <c r="S21" s="165"/>
      <c r="T21" s="165"/>
      <c r="U21" s="166"/>
    </row>
    <row r="22" spans="1:26" s="52" customFormat="1" x14ac:dyDescent="0.25">
      <c r="A22"/>
      <c r="B22" s="1"/>
      <c r="I22" s="59">
        <f>I20+G20</f>
        <v>86</v>
      </c>
      <c r="J22" s="38"/>
      <c r="K22" s="60"/>
      <c r="M22" s="52">
        <f>L20+M20</f>
        <v>25</v>
      </c>
      <c r="Q22" s="61"/>
      <c r="R22" s="61"/>
      <c r="S22" s="61"/>
      <c r="T22" s="61"/>
      <c r="U22" s="61"/>
      <c r="V22" s="82"/>
      <c r="W22" s="82"/>
      <c r="X22" s="82"/>
    </row>
    <row r="23" spans="1:26" s="52" customFormat="1" ht="15.75" hidden="1" thickBot="1" x14ac:dyDescent="0.3">
      <c r="A23"/>
      <c r="B23" s="1"/>
      <c r="E23" s="62"/>
      <c r="I23" s="59"/>
      <c r="J23" s="38"/>
      <c r="K23" s="60"/>
      <c r="Q23" s="61"/>
      <c r="R23" s="61"/>
      <c r="S23" s="61"/>
      <c r="T23" s="61"/>
      <c r="U23" s="61"/>
      <c r="V23" s="82"/>
      <c r="W23" s="82"/>
      <c r="X23" s="82"/>
    </row>
    <row r="24" spans="1:26" s="13" customFormat="1" ht="66" hidden="1" x14ac:dyDescent="0.25">
      <c r="A24"/>
      <c r="B24" s="1"/>
      <c r="C24" s="5" t="s">
        <v>5</v>
      </c>
      <c r="D24" s="6" t="s">
        <v>6</v>
      </c>
      <c r="E24" s="7" t="s">
        <v>7</v>
      </c>
      <c r="F24" s="8" t="s">
        <v>8</v>
      </c>
      <c r="G24" s="8" t="s">
        <v>22</v>
      </c>
      <c r="H24" s="9" t="s">
        <v>9</v>
      </c>
      <c r="I24" s="10" t="s">
        <v>10</v>
      </c>
      <c r="J24" s="12" t="s">
        <v>12</v>
      </c>
      <c r="K24" s="11" t="s">
        <v>11</v>
      </c>
      <c r="L24" s="2" t="s">
        <v>0</v>
      </c>
      <c r="M24" s="3" t="s">
        <v>1</v>
      </c>
      <c r="N24" s="3" t="s">
        <v>2</v>
      </c>
      <c r="O24" s="3" t="s">
        <v>3</v>
      </c>
      <c r="P24" s="4" t="s">
        <v>4</v>
      </c>
      <c r="Q24" s="152" t="s">
        <v>13</v>
      </c>
      <c r="R24" s="153"/>
      <c r="S24" s="153"/>
      <c r="T24" s="153"/>
      <c r="U24" s="154"/>
      <c r="V24" s="81" t="s">
        <v>29</v>
      </c>
      <c r="W24" s="81" t="s">
        <v>27</v>
      </c>
      <c r="X24" s="81" t="s">
        <v>28</v>
      </c>
    </row>
    <row r="25" spans="1:26" ht="7.5" hidden="1" customHeight="1" x14ac:dyDescent="0.25">
      <c r="A25" s="14"/>
      <c r="B25" s="15"/>
      <c r="C25" s="19"/>
      <c r="D25" s="20"/>
      <c r="E25" s="21">
        <v>0</v>
      </c>
      <c r="F25" s="17"/>
      <c r="G25" s="17"/>
      <c r="H25" s="22">
        <v>0</v>
      </c>
      <c r="I25" s="23"/>
      <c r="J25" s="25"/>
      <c r="K25" s="24"/>
      <c r="L25" s="16"/>
      <c r="M25" s="17"/>
      <c r="N25" s="17"/>
      <c r="O25" s="17"/>
      <c r="P25" s="18"/>
      <c r="Q25" s="155"/>
      <c r="R25" s="156"/>
      <c r="S25" s="156"/>
      <c r="T25" s="156"/>
      <c r="U25" s="157"/>
    </row>
    <row r="26" spans="1:26" s="73" customFormat="1" ht="26.25" hidden="1" customHeight="1" x14ac:dyDescent="0.25">
      <c r="A26" s="68">
        <v>0.41666666666666669</v>
      </c>
      <c r="B26" s="69" t="s">
        <v>78</v>
      </c>
      <c r="C26" s="91">
        <v>3239</v>
      </c>
      <c r="D26" s="92">
        <v>3246</v>
      </c>
      <c r="E26" s="67">
        <f t="shared" ref="E26:E28" si="7">IF(ISBLANK(C26),0,(D26-C26+1))</f>
        <v>8</v>
      </c>
      <c r="F26" s="70">
        <v>1</v>
      </c>
      <c r="G26" s="70">
        <v>3</v>
      </c>
      <c r="H26" s="71">
        <f>E26-G26-F26</f>
        <v>4</v>
      </c>
      <c r="I26" s="78">
        <v>4</v>
      </c>
      <c r="J26" s="72">
        <f>I26-SUM(L26:P26,K26)</f>
        <v>0</v>
      </c>
      <c r="K26" s="79">
        <v>2</v>
      </c>
      <c r="L26" s="63">
        <v>0</v>
      </c>
      <c r="M26" s="65">
        <v>2</v>
      </c>
      <c r="N26" s="65">
        <v>0</v>
      </c>
      <c r="O26" s="65">
        <v>0</v>
      </c>
      <c r="P26" s="66">
        <v>0</v>
      </c>
      <c r="Q26" s="149"/>
      <c r="R26" s="150"/>
      <c r="S26" s="150"/>
      <c r="T26" s="150"/>
      <c r="U26" s="151"/>
      <c r="V26" s="83" t="s">
        <v>24</v>
      </c>
      <c r="W26" s="83">
        <v>0</v>
      </c>
      <c r="X26" s="83">
        <v>2</v>
      </c>
    </row>
    <row r="27" spans="1:26" s="73" customFormat="1" ht="26.25" hidden="1" customHeight="1" x14ac:dyDescent="0.25">
      <c r="A27" s="68">
        <v>0.4375</v>
      </c>
      <c r="B27" s="69" t="s">
        <v>79</v>
      </c>
      <c r="C27" s="91">
        <v>3247</v>
      </c>
      <c r="D27" s="92">
        <v>3253</v>
      </c>
      <c r="E27" s="67">
        <f t="shared" si="7"/>
        <v>7</v>
      </c>
      <c r="F27" s="70">
        <v>2</v>
      </c>
      <c r="G27" s="70">
        <v>0</v>
      </c>
      <c r="H27" s="71">
        <f t="shared" ref="H27:H28" si="8">E27-G27-F27</f>
        <v>5</v>
      </c>
      <c r="I27" s="78">
        <v>5</v>
      </c>
      <c r="J27" s="72">
        <f t="shared" ref="J27:J28" si="9">I27-SUM(L27:P27,K27)</f>
        <v>0</v>
      </c>
      <c r="K27" s="79">
        <v>1</v>
      </c>
      <c r="L27" s="63">
        <v>0</v>
      </c>
      <c r="M27" s="65">
        <v>2</v>
      </c>
      <c r="N27" s="65">
        <v>2</v>
      </c>
      <c r="O27" s="65">
        <v>0</v>
      </c>
      <c r="P27" s="66">
        <v>0</v>
      </c>
      <c r="Q27" s="149"/>
      <c r="R27" s="150"/>
      <c r="S27" s="150"/>
      <c r="T27" s="150"/>
      <c r="U27" s="151"/>
      <c r="V27" s="83" t="s">
        <v>24</v>
      </c>
      <c r="W27" s="83">
        <v>1</v>
      </c>
      <c r="X27" s="83">
        <v>0</v>
      </c>
    </row>
    <row r="28" spans="1:26" s="73" customFormat="1" ht="26.25" hidden="1" customHeight="1" x14ac:dyDescent="0.25">
      <c r="A28" s="68">
        <v>0.45833333333333331</v>
      </c>
      <c r="B28" s="69" t="s">
        <v>80</v>
      </c>
      <c r="C28" s="91">
        <v>3254</v>
      </c>
      <c r="D28" s="92">
        <v>3260</v>
      </c>
      <c r="E28" s="67">
        <f t="shared" si="7"/>
        <v>7</v>
      </c>
      <c r="F28" s="70">
        <v>0</v>
      </c>
      <c r="G28" s="70">
        <v>0</v>
      </c>
      <c r="H28" s="71">
        <f t="shared" si="8"/>
        <v>7</v>
      </c>
      <c r="I28" s="78">
        <v>7</v>
      </c>
      <c r="J28" s="72">
        <f t="shared" si="9"/>
        <v>0</v>
      </c>
      <c r="K28" s="79">
        <v>3</v>
      </c>
      <c r="L28" s="63">
        <v>0</v>
      </c>
      <c r="M28" s="65">
        <v>1</v>
      </c>
      <c r="N28" s="65">
        <v>3</v>
      </c>
      <c r="O28" s="65">
        <v>0</v>
      </c>
      <c r="P28" s="66">
        <v>0</v>
      </c>
      <c r="Q28" s="149"/>
      <c r="R28" s="150"/>
      <c r="S28" s="150"/>
      <c r="T28" s="150"/>
      <c r="U28" s="151"/>
      <c r="V28" s="83" t="s">
        <v>24</v>
      </c>
      <c r="W28" s="83">
        <v>2</v>
      </c>
      <c r="X28" s="83">
        <v>1</v>
      </c>
    </row>
    <row r="29" spans="1:26" s="73" customFormat="1" ht="26.25" hidden="1" customHeight="1" x14ac:dyDescent="0.25">
      <c r="A29" s="68">
        <v>0.47916666666666669</v>
      </c>
      <c r="B29" s="69" t="s">
        <v>61</v>
      </c>
      <c r="C29" s="91">
        <v>3261</v>
      </c>
      <c r="D29" s="92">
        <v>3267</v>
      </c>
      <c r="E29" s="67">
        <f t="shared" ref="E29:E39" si="10">IF(ISBLANK(C29),0,(D29-C29+1))</f>
        <v>7</v>
      </c>
      <c r="F29" s="70">
        <v>0</v>
      </c>
      <c r="G29" s="70">
        <v>2</v>
      </c>
      <c r="H29" s="71">
        <f t="shared" ref="H29" si="11">E29-G29-F29</f>
        <v>5</v>
      </c>
      <c r="I29" s="78">
        <v>5</v>
      </c>
      <c r="J29" s="72">
        <f t="shared" ref="J29:J32" si="12">I29-SUM(L29:P29,K29)</f>
        <v>1</v>
      </c>
      <c r="K29" s="79">
        <v>2</v>
      </c>
      <c r="L29" s="63">
        <v>0</v>
      </c>
      <c r="M29" s="65">
        <v>1</v>
      </c>
      <c r="N29" s="65">
        <v>0</v>
      </c>
      <c r="O29" s="65">
        <v>1</v>
      </c>
      <c r="P29" s="66">
        <v>0</v>
      </c>
      <c r="Q29" s="176" t="s">
        <v>85</v>
      </c>
      <c r="R29" s="177"/>
      <c r="S29" s="177"/>
      <c r="T29" s="177"/>
      <c r="U29" s="178"/>
      <c r="V29" s="83" t="s">
        <v>24</v>
      </c>
      <c r="W29" s="83">
        <v>1</v>
      </c>
      <c r="X29" s="127">
        <v>2</v>
      </c>
    </row>
    <row r="30" spans="1:26" s="73" customFormat="1" ht="26.25" hidden="1" customHeight="1" x14ac:dyDescent="0.25">
      <c r="A30" s="68">
        <v>0.5</v>
      </c>
      <c r="B30" s="69" t="s">
        <v>78</v>
      </c>
      <c r="C30" s="91">
        <v>3268</v>
      </c>
      <c r="D30" s="92">
        <v>3277</v>
      </c>
      <c r="E30" s="67">
        <f t="shared" si="10"/>
        <v>10</v>
      </c>
      <c r="F30" s="70">
        <v>2</v>
      </c>
      <c r="G30" s="70">
        <v>0</v>
      </c>
      <c r="H30" s="71">
        <v>8</v>
      </c>
      <c r="I30" s="78">
        <v>8</v>
      </c>
      <c r="J30" s="72">
        <f t="shared" si="12"/>
        <v>0</v>
      </c>
      <c r="K30" s="95">
        <v>3</v>
      </c>
      <c r="L30" s="64">
        <f>3+2</f>
        <v>5</v>
      </c>
      <c r="M30" s="65">
        <v>0</v>
      </c>
      <c r="N30" s="65">
        <v>0</v>
      </c>
      <c r="O30" s="65">
        <v>0</v>
      </c>
      <c r="P30" s="66">
        <v>0</v>
      </c>
      <c r="Q30" s="149"/>
      <c r="R30" s="150"/>
      <c r="S30" s="150"/>
      <c r="T30" s="150"/>
      <c r="U30" s="151"/>
      <c r="V30" s="83" t="s">
        <v>24</v>
      </c>
      <c r="W30" s="83"/>
      <c r="X30" s="83"/>
    </row>
    <row r="31" spans="1:26" s="73" customFormat="1" ht="26.25" hidden="1" customHeight="1" x14ac:dyDescent="0.25">
      <c r="A31" s="68">
        <v>0.52083333333333337</v>
      </c>
      <c r="B31" s="69" t="s">
        <v>79</v>
      </c>
      <c r="C31" s="91">
        <v>3278</v>
      </c>
      <c r="D31" s="92">
        <v>3280</v>
      </c>
      <c r="E31" s="67">
        <f t="shared" si="10"/>
        <v>3</v>
      </c>
      <c r="F31" s="70">
        <v>0</v>
      </c>
      <c r="G31" s="70">
        <v>0</v>
      </c>
      <c r="H31" s="71">
        <f t="shared" ref="H31" si="13">E31-G31-F31</f>
        <v>3</v>
      </c>
      <c r="I31" s="78">
        <v>3</v>
      </c>
      <c r="J31" s="72">
        <f t="shared" si="12"/>
        <v>0</v>
      </c>
      <c r="K31" s="79">
        <v>2</v>
      </c>
      <c r="L31" s="63">
        <v>0</v>
      </c>
      <c r="M31" s="65">
        <v>0</v>
      </c>
      <c r="N31" s="65">
        <v>1</v>
      </c>
      <c r="O31" s="65">
        <v>0</v>
      </c>
      <c r="P31" s="66">
        <v>0</v>
      </c>
      <c r="Q31" s="149"/>
      <c r="R31" s="150"/>
      <c r="S31" s="150"/>
      <c r="T31" s="150"/>
      <c r="U31" s="151"/>
      <c r="V31" s="83" t="s">
        <v>24</v>
      </c>
      <c r="W31" s="83"/>
      <c r="X31" s="83"/>
    </row>
    <row r="32" spans="1:26" s="73" customFormat="1" ht="26.25" hidden="1" customHeight="1" x14ac:dyDescent="0.25">
      <c r="A32" s="68">
        <v>4.1666666666666664E-2</v>
      </c>
      <c r="B32" s="69" t="s">
        <v>15</v>
      </c>
      <c r="C32" s="91">
        <v>3281</v>
      </c>
      <c r="D32" s="92">
        <v>3288</v>
      </c>
      <c r="E32" s="67">
        <f t="shared" si="10"/>
        <v>8</v>
      </c>
      <c r="F32" s="70">
        <v>3</v>
      </c>
      <c r="G32" s="70">
        <v>3</v>
      </c>
      <c r="H32" s="71">
        <f>E32-G32-F32</f>
        <v>2</v>
      </c>
      <c r="I32" s="78">
        <v>2</v>
      </c>
      <c r="J32" s="72">
        <f t="shared" si="12"/>
        <v>0</v>
      </c>
      <c r="K32" s="79">
        <v>2</v>
      </c>
      <c r="L32" s="63">
        <v>0</v>
      </c>
      <c r="M32" s="65">
        <v>0</v>
      </c>
      <c r="N32" s="65">
        <v>0</v>
      </c>
      <c r="O32" s="65">
        <v>0</v>
      </c>
      <c r="P32" s="66">
        <v>0</v>
      </c>
      <c r="Q32" s="149"/>
      <c r="R32" s="150"/>
      <c r="S32" s="150"/>
      <c r="T32" s="150"/>
      <c r="U32" s="151"/>
      <c r="V32" s="83" t="s">
        <v>24</v>
      </c>
      <c r="W32" s="127">
        <v>2</v>
      </c>
      <c r="X32" s="83">
        <v>0</v>
      </c>
      <c r="Y32" s="73" t="s">
        <v>86</v>
      </c>
    </row>
    <row r="33" spans="1:25" s="73" customFormat="1" ht="26.25" hidden="1" customHeight="1" x14ac:dyDescent="0.25">
      <c r="A33" s="68">
        <v>6.25E-2</v>
      </c>
      <c r="B33" s="69" t="s">
        <v>26</v>
      </c>
      <c r="C33" s="91">
        <v>3289</v>
      </c>
      <c r="D33" s="92">
        <v>3294</v>
      </c>
      <c r="E33" s="67">
        <f t="shared" si="10"/>
        <v>6</v>
      </c>
      <c r="F33" s="70">
        <v>0</v>
      </c>
      <c r="G33" s="70">
        <v>0</v>
      </c>
      <c r="H33" s="71">
        <f t="shared" ref="H33:H37" si="14">E33-G33-F33</f>
        <v>6</v>
      </c>
      <c r="I33" s="78">
        <v>6</v>
      </c>
      <c r="J33" s="72">
        <f>I33-SUM(L33:P33,K33)</f>
        <v>0</v>
      </c>
      <c r="K33" s="79">
        <v>2</v>
      </c>
      <c r="L33" s="63">
        <v>0</v>
      </c>
      <c r="M33" s="65">
        <v>1</v>
      </c>
      <c r="N33" s="65">
        <v>3</v>
      </c>
      <c r="O33" s="65">
        <v>0</v>
      </c>
      <c r="P33" s="66">
        <v>0</v>
      </c>
      <c r="Q33" s="149" t="s">
        <v>87</v>
      </c>
      <c r="R33" s="150"/>
      <c r="S33" s="150"/>
      <c r="T33" s="150"/>
      <c r="U33" s="151"/>
      <c r="V33" s="83" t="s">
        <v>24</v>
      </c>
      <c r="W33" s="83"/>
      <c r="X33" s="83"/>
    </row>
    <row r="34" spans="1:25" s="73" customFormat="1" ht="26.25" hidden="1" customHeight="1" x14ac:dyDescent="0.25">
      <c r="A34" s="68">
        <v>8.3333333333333329E-2</v>
      </c>
      <c r="B34" s="69" t="s">
        <v>67</v>
      </c>
      <c r="C34" s="91">
        <v>3295</v>
      </c>
      <c r="D34" s="92">
        <v>3307</v>
      </c>
      <c r="E34" s="67">
        <f t="shared" si="10"/>
        <v>13</v>
      </c>
      <c r="F34" s="70">
        <v>1</v>
      </c>
      <c r="G34" s="70">
        <v>5</v>
      </c>
      <c r="H34" s="71">
        <f t="shared" si="14"/>
        <v>7</v>
      </c>
      <c r="I34" s="78">
        <v>7</v>
      </c>
      <c r="J34" s="72">
        <f>I34-SUM(L34:P34,K34)</f>
        <v>0</v>
      </c>
      <c r="K34" s="79">
        <v>4</v>
      </c>
      <c r="L34" s="63">
        <v>0</v>
      </c>
      <c r="M34" s="65">
        <v>1</v>
      </c>
      <c r="N34" s="65">
        <v>1</v>
      </c>
      <c r="O34" s="65">
        <v>0</v>
      </c>
      <c r="P34" s="128">
        <v>1</v>
      </c>
      <c r="Q34" s="173" t="s">
        <v>89</v>
      </c>
      <c r="R34" s="174"/>
      <c r="S34" s="174"/>
      <c r="T34" s="174"/>
      <c r="U34" s="175"/>
      <c r="V34" s="83" t="s">
        <v>24</v>
      </c>
      <c r="W34" s="83"/>
      <c r="X34" s="83"/>
    </row>
    <row r="35" spans="1:25" s="73" customFormat="1" ht="26.25" hidden="1" customHeight="1" x14ac:dyDescent="0.25">
      <c r="A35" s="68">
        <v>0.10416666666666667</v>
      </c>
      <c r="B35" s="69" t="s">
        <v>78</v>
      </c>
      <c r="C35" s="91">
        <v>3308</v>
      </c>
      <c r="D35" s="92">
        <v>3317</v>
      </c>
      <c r="E35" s="67">
        <f t="shared" si="10"/>
        <v>10</v>
      </c>
      <c r="F35" s="70">
        <v>3</v>
      </c>
      <c r="G35" s="70">
        <v>0</v>
      </c>
      <c r="H35" s="71">
        <f t="shared" si="14"/>
        <v>7</v>
      </c>
      <c r="I35" s="78">
        <v>7</v>
      </c>
      <c r="J35" s="72">
        <f t="shared" ref="J35:J37" si="15">I35-SUM(L35:P35,K35)</f>
        <v>0</v>
      </c>
      <c r="K35" s="95">
        <v>2</v>
      </c>
      <c r="L35" s="64">
        <f>3+1</f>
        <v>4</v>
      </c>
      <c r="M35" s="65">
        <v>0</v>
      </c>
      <c r="N35" s="65">
        <v>1</v>
      </c>
      <c r="O35" s="65">
        <v>0</v>
      </c>
      <c r="P35" s="66">
        <v>0</v>
      </c>
      <c r="Q35" s="149"/>
      <c r="R35" s="150"/>
      <c r="S35" s="150"/>
      <c r="T35" s="150"/>
      <c r="U35" s="151"/>
      <c r="V35" s="83" t="s">
        <v>24</v>
      </c>
      <c r="W35" s="83"/>
      <c r="X35" s="83"/>
    </row>
    <row r="36" spans="1:25" s="73" customFormat="1" ht="26.25" hidden="1" customHeight="1" x14ac:dyDescent="0.25">
      <c r="A36" s="68">
        <v>0.125</v>
      </c>
      <c r="B36" s="69" t="s">
        <v>15</v>
      </c>
      <c r="C36" s="91">
        <v>3318</v>
      </c>
      <c r="D36" s="92">
        <v>3321</v>
      </c>
      <c r="E36" s="67">
        <f t="shared" si="10"/>
        <v>4</v>
      </c>
      <c r="F36" s="70">
        <v>0</v>
      </c>
      <c r="G36" s="70">
        <v>1</v>
      </c>
      <c r="H36" s="71">
        <f t="shared" si="14"/>
        <v>3</v>
      </c>
      <c r="I36" s="78">
        <v>3</v>
      </c>
      <c r="J36" s="72">
        <f t="shared" si="15"/>
        <v>1</v>
      </c>
      <c r="K36" s="79">
        <v>1</v>
      </c>
      <c r="L36" s="63">
        <v>0</v>
      </c>
      <c r="M36" s="65">
        <v>1</v>
      </c>
      <c r="N36" s="65">
        <v>0</v>
      </c>
      <c r="O36" s="65">
        <v>0</v>
      </c>
      <c r="P36" s="66">
        <v>0</v>
      </c>
      <c r="Q36" s="149" t="s">
        <v>88</v>
      </c>
      <c r="R36" s="150"/>
      <c r="S36" s="150"/>
      <c r="T36" s="150"/>
      <c r="U36" s="151"/>
      <c r="V36" s="83" t="s">
        <v>24</v>
      </c>
      <c r="W36" s="83"/>
      <c r="X36" s="83"/>
    </row>
    <row r="37" spans="1:25" s="73" customFormat="1" ht="26.25" hidden="1" customHeight="1" x14ac:dyDescent="0.25">
      <c r="A37" s="68">
        <v>0.14583333333333334</v>
      </c>
      <c r="B37" s="69" t="s">
        <v>34</v>
      </c>
      <c r="C37" s="91">
        <v>3322</v>
      </c>
      <c r="D37" s="92">
        <v>3329</v>
      </c>
      <c r="E37" s="67">
        <f t="shared" si="10"/>
        <v>8</v>
      </c>
      <c r="F37" s="70">
        <v>2</v>
      </c>
      <c r="G37" s="70">
        <v>1</v>
      </c>
      <c r="H37" s="71">
        <f t="shared" si="14"/>
        <v>5</v>
      </c>
      <c r="I37" s="78">
        <v>5</v>
      </c>
      <c r="J37" s="72">
        <f t="shared" si="15"/>
        <v>0</v>
      </c>
      <c r="K37" s="79">
        <v>3</v>
      </c>
      <c r="L37" s="63">
        <v>0</v>
      </c>
      <c r="M37" s="65">
        <v>0</v>
      </c>
      <c r="N37" s="65">
        <v>2</v>
      </c>
      <c r="O37" s="65">
        <v>0</v>
      </c>
      <c r="P37" s="66">
        <v>0</v>
      </c>
      <c r="Q37" s="149"/>
      <c r="R37" s="150"/>
      <c r="S37" s="150"/>
      <c r="T37" s="150"/>
      <c r="U37" s="151"/>
      <c r="V37" s="83" t="s">
        <v>24</v>
      </c>
      <c r="W37" s="83"/>
      <c r="X37" s="83"/>
    </row>
    <row r="38" spans="1:25" s="73" customFormat="1" ht="26.25" hidden="1" customHeight="1" x14ac:dyDescent="0.25">
      <c r="A38" s="68">
        <v>0.16666666666666666</v>
      </c>
      <c r="B38" s="69" t="s">
        <v>67</v>
      </c>
      <c r="C38" s="91">
        <v>3330</v>
      </c>
      <c r="D38" s="92">
        <v>3332</v>
      </c>
      <c r="E38" s="67">
        <f t="shared" si="10"/>
        <v>3</v>
      </c>
      <c r="F38" s="70">
        <v>0</v>
      </c>
      <c r="G38" s="70">
        <v>0</v>
      </c>
      <c r="H38" s="71">
        <f t="shared" ref="H38" si="16">E38-G38-F38</f>
        <v>3</v>
      </c>
      <c r="I38" s="78">
        <v>3</v>
      </c>
      <c r="J38" s="72">
        <f t="shared" ref="J38" si="17">I38-SUM(L38:P38,K38)</f>
        <v>0</v>
      </c>
      <c r="K38" s="79">
        <v>2</v>
      </c>
      <c r="L38" s="63">
        <v>0</v>
      </c>
      <c r="M38" s="65">
        <v>1</v>
      </c>
      <c r="N38" s="65">
        <v>0</v>
      </c>
      <c r="O38" s="65">
        <v>0</v>
      </c>
      <c r="P38" s="66">
        <v>0</v>
      </c>
      <c r="Q38" s="149"/>
      <c r="R38" s="150"/>
      <c r="S38" s="150"/>
      <c r="T38" s="150"/>
      <c r="U38" s="151"/>
      <c r="V38" s="83" t="s">
        <v>24</v>
      </c>
      <c r="W38" s="83"/>
      <c r="X38" s="83"/>
    </row>
    <row r="39" spans="1:25" s="73" customFormat="1" ht="26.25" hidden="1" customHeight="1" x14ac:dyDescent="0.25">
      <c r="A39" s="68">
        <v>0.1875</v>
      </c>
      <c r="B39" s="69" t="s">
        <v>82</v>
      </c>
      <c r="C39" s="91">
        <v>3333</v>
      </c>
      <c r="D39" s="92">
        <v>3338</v>
      </c>
      <c r="E39" s="67">
        <f t="shared" si="10"/>
        <v>6</v>
      </c>
      <c r="F39" s="70">
        <v>0</v>
      </c>
      <c r="G39" s="70">
        <v>1</v>
      </c>
      <c r="H39" s="71">
        <f>E39-G39-F39</f>
        <v>5</v>
      </c>
      <c r="I39" s="78">
        <v>5</v>
      </c>
      <c r="J39" s="72">
        <f>I39-SUM(L39:P39,K39)</f>
        <v>5</v>
      </c>
      <c r="K39" s="79"/>
      <c r="L39" s="63"/>
      <c r="M39" s="65"/>
      <c r="N39" s="65"/>
      <c r="O39" s="65"/>
      <c r="P39" s="66"/>
      <c r="Q39" s="149"/>
      <c r="R39" s="150"/>
      <c r="S39" s="150"/>
      <c r="T39" s="150"/>
      <c r="U39" s="151"/>
      <c r="V39" s="83" t="s">
        <v>24</v>
      </c>
      <c r="W39" s="83"/>
      <c r="X39" s="83"/>
    </row>
    <row r="40" spans="1:25" ht="7.5" hidden="1" customHeight="1" thickBot="1" x14ac:dyDescent="0.3">
      <c r="A40" s="26"/>
      <c r="B40" s="27"/>
      <c r="C40" s="31"/>
      <c r="D40" s="32"/>
      <c r="E40" s="33">
        <v>0</v>
      </c>
      <c r="F40" s="29"/>
      <c r="G40" s="29"/>
      <c r="H40" s="34">
        <v>0</v>
      </c>
      <c r="I40" s="35"/>
      <c r="J40" s="37"/>
      <c r="K40" s="36"/>
      <c r="L40" s="28"/>
      <c r="M40" s="29"/>
      <c r="N40" s="29"/>
      <c r="O40" s="29"/>
      <c r="P40" s="30"/>
      <c r="Q40" s="158"/>
      <c r="R40" s="159"/>
      <c r="S40" s="159"/>
      <c r="T40" s="159"/>
      <c r="U40" s="160"/>
    </row>
    <row r="41" spans="1:25" s="38" customFormat="1" ht="30.75" hidden="1" customHeight="1" x14ac:dyDescent="0.25">
      <c r="B41" s="39"/>
      <c r="D41" s="85">
        <f>E41-8</f>
        <v>92</v>
      </c>
      <c r="E41" s="43">
        <f>SUM(E25:E40)</f>
        <v>100</v>
      </c>
      <c r="F41" s="44">
        <f>SUM(F25:F40)</f>
        <v>14</v>
      </c>
      <c r="G41" s="44">
        <f>SUM(G25:G40)</f>
        <v>16</v>
      </c>
      <c r="H41" s="45">
        <f>E41-F41-G41</f>
        <v>70</v>
      </c>
      <c r="I41" s="46">
        <f t="shared" ref="I41:P41" si="18">SUM(I25:I40)</f>
        <v>70</v>
      </c>
      <c r="J41" s="48">
        <f t="shared" si="18"/>
        <v>7</v>
      </c>
      <c r="K41" s="47">
        <f t="shared" si="18"/>
        <v>29</v>
      </c>
      <c r="L41" s="40">
        <f t="shared" si="18"/>
        <v>9</v>
      </c>
      <c r="M41" s="41">
        <f t="shared" si="18"/>
        <v>10</v>
      </c>
      <c r="N41" s="41">
        <f t="shared" si="18"/>
        <v>13</v>
      </c>
      <c r="O41" s="41">
        <f t="shared" si="18"/>
        <v>1</v>
      </c>
      <c r="P41" s="41">
        <f t="shared" si="18"/>
        <v>1</v>
      </c>
      <c r="Q41" s="42">
        <f>SUM(L41:P41)</f>
        <v>34</v>
      </c>
      <c r="R41" s="161" t="s">
        <v>31</v>
      </c>
      <c r="S41" s="162"/>
      <c r="T41" s="162"/>
      <c r="U41" s="163"/>
      <c r="V41" s="84">
        <f>SUM(V25:V39)</f>
        <v>0</v>
      </c>
      <c r="W41" s="84">
        <f>SUM(W25:W40)</f>
        <v>6</v>
      </c>
      <c r="X41" s="84">
        <f>SUM(X25:X40)</f>
        <v>5</v>
      </c>
      <c r="Y41" s="89">
        <f>SUM(W41:X41)</f>
        <v>11</v>
      </c>
    </row>
    <row r="42" spans="1:25" ht="120" hidden="1" thickBot="1" x14ac:dyDescent="0.3">
      <c r="E42" s="53" t="s">
        <v>19</v>
      </c>
      <c r="F42" s="54" t="s">
        <v>20</v>
      </c>
      <c r="G42" s="54" t="s">
        <v>23</v>
      </c>
      <c r="H42" s="55" t="s">
        <v>9</v>
      </c>
      <c r="I42" s="56" t="s">
        <v>21</v>
      </c>
      <c r="J42" s="58" t="s">
        <v>12</v>
      </c>
      <c r="K42" s="57" t="s">
        <v>11</v>
      </c>
      <c r="L42" s="49" t="s">
        <v>0</v>
      </c>
      <c r="M42" s="50" t="s">
        <v>1</v>
      </c>
      <c r="N42" s="50" t="s">
        <v>2</v>
      </c>
      <c r="O42" s="50" t="s">
        <v>16</v>
      </c>
      <c r="P42" s="50" t="s">
        <v>17</v>
      </c>
      <c r="Q42" s="51" t="s">
        <v>18</v>
      </c>
      <c r="R42" s="164" t="s">
        <v>30</v>
      </c>
      <c r="S42" s="165"/>
      <c r="T42" s="165"/>
      <c r="U42" s="166"/>
    </row>
    <row r="43" spans="1:25" hidden="1" x14ac:dyDescent="0.25"/>
    <row r="44" spans="1:25" s="13" customFormat="1" ht="66" hidden="1" x14ac:dyDescent="0.25">
      <c r="A44"/>
      <c r="B44" s="1"/>
      <c r="C44" s="5" t="s">
        <v>5</v>
      </c>
      <c r="D44" s="6" t="s">
        <v>6</v>
      </c>
      <c r="E44" s="7" t="s">
        <v>7</v>
      </c>
      <c r="F44" s="8" t="s">
        <v>8</v>
      </c>
      <c r="G44" s="8" t="s">
        <v>22</v>
      </c>
      <c r="H44" s="9" t="s">
        <v>9</v>
      </c>
      <c r="I44" s="10" t="s">
        <v>10</v>
      </c>
      <c r="J44" s="12" t="s">
        <v>12</v>
      </c>
      <c r="K44" s="11" t="s">
        <v>11</v>
      </c>
      <c r="L44" s="2" t="s">
        <v>0</v>
      </c>
      <c r="M44" s="3" t="s">
        <v>1</v>
      </c>
      <c r="N44" s="3" t="s">
        <v>2</v>
      </c>
      <c r="O44" s="3" t="s">
        <v>3</v>
      </c>
      <c r="P44" s="4" t="s">
        <v>4</v>
      </c>
      <c r="Q44" s="152" t="s">
        <v>13</v>
      </c>
      <c r="R44" s="153"/>
      <c r="S44" s="153"/>
      <c r="T44" s="153"/>
      <c r="U44" s="154"/>
      <c r="V44" s="81" t="s">
        <v>29</v>
      </c>
      <c r="W44" s="81" t="s">
        <v>27</v>
      </c>
      <c r="X44" s="81" t="s">
        <v>28</v>
      </c>
    </row>
    <row r="45" spans="1:25" ht="7.5" hidden="1" customHeight="1" x14ac:dyDescent="0.25">
      <c r="A45" s="14"/>
      <c r="B45" s="15"/>
      <c r="C45" s="19"/>
      <c r="D45" s="20"/>
      <c r="E45" s="21">
        <v>0</v>
      </c>
      <c r="F45" s="17"/>
      <c r="G45" s="17"/>
      <c r="H45" s="22">
        <v>0</v>
      </c>
      <c r="I45" s="23"/>
      <c r="J45" s="25"/>
      <c r="K45" s="24"/>
      <c r="L45" s="16"/>
      <c r="M45" s="17"/>
      <c r="N45" s="17"/>
      <c r="O45" s="17"/>
      <c r="P45" s="18"/>
      <c r="Q45" s="155"/>
      <c r="R45" s="156"/>
      <c r="S45" s="156"/>
      <c r="T45" s="156"/>
      <c r="U45" s="157"/>
    </row>
    <row r="46" spans="1:25" s="73" customFormat="1" ht="26.25" hidden="1" customHeight="1" x14ac:dyDescent="0.25">
      <c r="A46" s="74">
        <v>0.45833333333333331</v>
      </c>
      <c r="B46" s="75" t="s">
        <v>81</v>
      </c>
      <c r="C46" s="93">
        <v>46</v>
      </c>
      <c r="D46" s="94">
        <v>53</v>
      </c>
      <c r="E46" s="67">
        <f>IF(ISBLANK(C46),0,(D46-C46+1))</f>
        <v>8</v>
      </c>
      <c r="F46" s="90">
        <v>8</v>
      </c>
      <c r="G46" s="76" t="s">
        <v>24</v>
      </c>
      <c r="H46" s="71" t="s">
        <v>24</v>
      </c>
      <c r="I46" s="80" t="s">
        <v>24</v>
      </c>
      <c r="J46" s="72" t="s">
        <v>24</v>
      </c>
      <c r="K46" s="77" t="s">
        <v>24</v>
      </c>
      <c r="L46" s="86" t="s">
        <v>24</v>
      </c>
      <c r="M46" s="87" t="s">
        <v>24</v>
      </c>
      <c r="N46" s="87" t="s">
        <v>24</v>
      </c>
      <c r="O46" s="87" t="s">
        <v>24</v>
      </c>
      <c r="P46" s="88" t="s">
        <v>24</v>
      </c>
      <c r="Q46" s="146" t="s">
        <v>83</v>
      </c>
      <c r="R46" s="147"/>
      <c r="S46" s="147"/>
      <c r="T46" s="147"/>
      <c r="U46" s="148"/>
      <c r="V46" s="83">
        <v>43</v>
      </c>
      <c r="W46" s="83" t="s">
        <v>24</v>
      </c>
      <c r="X46" s="83" t="s">
        <v>24</v>
      </c>
    </row>
    <row r="47" spans="1:25" s="73" customFormat="1" ht="26.25" hidden="1" customHeight="1" x14ac:dyDescent="0.25">
      <c r="A47" s="74">
        <v>0.14583333333333334</v>
      </c>
      <c r="B47" s="75" t="s">
        <v>26</v>
      </c>
      <c r="C47" s="93">
        <v>54</v>
      </c>
      <c r="D47" s="94">
        <v>73</v>
      </c>
      <c r="E47" s="67">
        <f t="shared" ref="E47" si="19">IF(ISBLANK(C47),0,(D47-C47+1))</f>
        <v>20</v>
      </c>
      <c r="F47" s="90">
        <v>20</v>
      </c>
      <c r="G47" s="76" t="s">
        <v>24</v>
      </c>
      <c r="H47" s="71" t="s">
        <v>24</v>
      </c>
      <c r="I47" s="80" t="s">
        <v>24</v>
      </c>
      <c r="J47" s="72" t="s">
        <v>24</v>
      </c>
      <c r="K47" s="77" t="s">
        <v>24</v>
      </c>
      <c r="L47" s="86" t="s">
        <v>24</v>
      </c>
      <c r="M47" s="87" t="s">
        <v>24</v>
      </c>
      <c r="N47" s="87" t="s">
        <v>24</v>
      </c>
      <c r="O47" s="87" t="s">
        <v>24</v>
      </c>
      <c r="P47" s="88" t="s">
        <v>24</v>
      </c>
      <c r="Q47" s="146" t="s">
        <v>84</v>
      </c>
      <c r="R47" s="147"/>
      <c r="S47" s="147"/>
      <c r="T47" s="147"/>
      <c r="U47" s="148"/>
      <c r="V47" s="83"/>
      <c r="W47" s="83" t="s">
        <v>24</v>
      </c>
      <c r="X47" s="83" t="s">
        <v>24</v>
      </c>
    </row>
    <row r="48" spans="1:25" ht="7.5" hidden="1" customHeight="1" thickBot="1" x14ac:dyDescent="0.3">
      <c r="A48" s="26"/>
      <c r="B48" s="27"/>
      <c r="C48" s="31"/>
      <c r="D48" s="32"/>
      <c r="E48" s="33">
        <v>0</v>
      </c>
      <c r="F48" s="29"/>
      <c r="G48" s="29"/>
      <c r="H48" s="34">
        <v>0</v>
      </c>
      <c r="I48" s="35"/>
      <c r="J48" s="37"/>
      <c r="K48" s="36"/>
      <c r="L48" s="28"/>
      <c r="M48" s="29"/>
      <c r="N48" s="29"/>
      <c r="O48" s="29"/>
      <c r="P48" s="30"/>
      <c r="Q48" s="158"/>
      <c r="R48" s="159"/>
      <c r="S48" s="159"/>
      <c r="T48" s="159"/>
      <c r="U48" s="160"/>
    </row>
    <row r="49" spans="2:25" s="38" customFormat="1" ht="30.75" hidden="1" customHeight="1" x14ac:dyDescent="0.25">
      <c r="B49" s="39"/>
      <c r="D49" s="85">
        <f>E49-8</f>
        <v>20</v>
      </c>
      <c r="E49" s="43">
        <f>SUM(E45:E48)</f>
        <v>28</v>
      </c>
      <c r="F49" s="44">
        <f>SUM(F45:F48)</f>
        <v>28</v>
      </c>
      <c r="G49" s="44">
        <f>SUM(G45:G48)</f>
        <v>0</v>
      </c>
      <c r="H49" s="45">
        <f>E49-F49-G49</f>
        <v>0</v>
      </c>
      <c r="I49" s="46">
        <f t="shared" ref="I49:P49" si="20">SUM(I45:I48)</f>
        <v>0</v>
      </c>
      <c r="J49" s="48">
        <f t="shared" si="20"/>
        <v>0</v>
      </c>
      <c r="K49" s="47">
        <f t="shared" si="20"/>
        <v>0</v>
      </c>
      <c r="L49" s="40">
        <f t="shared" si="20"/>
        <v>0</v>
      </c>
      <c r="M49" s="41">
        <f t="shared" si="20"/>
        <v>0</v>
      </c>
      <c r="N49" s="41">
        <f t="shared" si="20"/>
        <v>0</v>
      </c>
      <c r="O49" s="41">
        <f t="shared" si="20"/>
        <v>0</v>
      </c>
      <c r="P49" s="41">
        <f t="shared" si="20"/>
        <v>0</v>
      </c>
      <c r="Q49" s="42">
        <f>SUM(L49:P49)</f>
        <v>0</v>
      </c>
      <c r="R49" s="161" t="s">
        <v>31</v>
      </c>
      <c r="S49" s="162"/>
      <c r="T49" s="162"/>
      <c r="U49" s="163"/>
      <c r="V49" s="84">
        <f>SUM(V45:V47)</f>
        <v>43</v>
      </c>
      <c r="W49" s="84">
        <f>SUM(W45:W48)</f>
        <v>0</v>
      </c>
      <c r="X49" s="84">
        <f>SUM(X45:X48)</f>
        <v>0</v>
      </c>
      <c r="Y49" s="89">
        <f>SUM(W49:X49)</f>
        <v>0</v>
      </c>
    </row>
    <row r="50" spans="2:25" ht="120" hidden="1" thickBot="1" x14ac:dyDescent="0.3">
      <c r="E50" s="53" t="s">
        <v>19</v>
      </c>
      <c r="F50" s="54" t="s">
        <v>20</v>
      </c>
      <c r="G50" s="54" t="s">
        <v>23</v>
      </c>
      <c r="H50" s="55" t="s">
        <v>9</v>
      </c>
      <c r="I50" s="56" t="s">
        <v>21</v>
      </c>
      <c r="J50" s="58" t="s">
        <v>12</v>
      </c>
      <c r="K50" s="57" t="s">
        <v>11</v>
      </c>
      <c r="L50" s="49" t="s">
        <v>0</v>
      </c>
      <c r="M50" s="50" t="s">
        <v>1</v>
      </c>
      <c r="N50" s="50" t="s">
        <v>2</v>
      </c>
      <c r="O50" s="50" t="s">
        <v>16</v>
      </c>
      <c r="P50" s="50" t="s">
        <v>17</v>
      </c>
      <c r="Q50" s="51" t="s">
        <v>18</v>
      </c>
      <c r="R50" s="164" t="s">
        <v>30</v>
      </c>
      <c r="S50" s="165"/>
      <c r="T50" s="165"/>
      <c r="U50" s="166"/>
    </row>
    <row r="51" spans="2:25" hidden="1" x14ac:dyDescent="0.25"/>
    <row r="52" spans="2:25" hidden="1" x14ac:dyDescent="0.25"/>
    <row r="53" spans="2:25" hidden="1" x14ac:dyDescent="0.25"/>
  </sheetData>
  <mergeCells count="47">
    <mergeCell ref="Q6:U6"/>
    <mergeCell ref="Q1:U1"/>
    <mergeCell ref="Q2:U2"/>
    <mergeCell ref="Q3:U3"/>
    <mergeCell ref="Q4:U4"/>
    <mergeCell ref="Q5:U5"/>
    <mergeCell ref="Q18:U18"/>
    <mergeCell ref="Q7:U7"/>
    <mergeCell ref="Q8:U8"/>
    <mergeCell ref="Q9:U9"/>
    <mergeCell ref="Q10:U10"/>
    <mergeCell ref="Q11:U11"/>
    <mergeCell ref="Q12:U12"/>
    <mergeCell ref="Q13:U13"/>
    <mergeCell ref="Q14:U14"/>
    <mergeCell ref="Q15:U15"/>
    <mergeCell ref="Q16:U16"/>
    <mergeCell ref="Q17:U17"/>
    <mergeCell ref="Q19:U19"/>
    <mergeCell ref="R20:U20"/>
    <mergeCell ref="R21:U21"/>
    <mergeCell ref="Q24:U24"/>
    <mergeCell ref="R41:U41"/>
    <mergeCell ref="Q33:U33"/>
    <mergeCell ref="Q34:U34"/>
    <mergeCell ref="Q35:U35"/>
    <mergeCell ref="Q25:U25"/>
    <mergeCell ref="Q26:U26"/>
    <mergeCell ref="Q27:U27"/>
    <mergeCell ref="Q28:U28"/>
    <mergeCell ref="Q29:U29"/>
    <mergeCell ref="Q30:U30"/>
    <mergeCell ref="Q31:U31"/>
    <mergeCell ref="Q32:U32"/>
    <mergeCell ref="R42:U42"/>
    <mergeCell ref="Q44:U44"/>
    <mergeCell ref="Q45:U45"/>
    <mergeCell ref="Q36:U36"/>
    <mergeCell ref="Q37:U37"/>
    <mergeCell ref="Q38:U38"/>
    <mergeCell ref="Q39:U39"/>
    <mergeCell ref="Q40:U40"/>
    <mergeCell ref="Q48:U48"/>
    <mergeCell ref="R49:U49"/>
    <mergeCell ref="R50:U50"/>
    <mergeCell ref="Q47:U47"/>
    <mergeCell ref="Q46:U46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61"/>
  <sheetViews>
    <sheetView topLeftCell="C1" zoomScale="80" zoomScaleNormal="80" workbookViewId="0">
      <selection activeCell="C43" sqref="C43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2" bestFit="1" customWidth="1"/>
  </cols>
  <sheetData>
    <row r="1" spans="1:24" s="13" customFormat="1" ht="66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52" t="s">
        <v>13</v>
      </c>
      <c r="R1" s="153"/>
      <c r="S1" s="153"/>
      <c r="T1" s="153"/>
      <c r="U1" s="154"/>
      <c r="V1" s="81" t="s">
        <v>29</v>
      </c>
      <c r="W1" s="81" t="s">
        <v>27</v>
      </c>
      <c r="X1" s="81" t="s">
        <v>28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55"/>
      <c r="R2" s="156"/>
      <c r="S2" s="156"/>
      <c r="T2" s="156"/>
      <c r="U2" s="157"/>
    </row>
    <row r="3" spans="1:24" s="73" customFormat="1" ht="26.25" customHeight="1" x14ac:dyDescent="0.25">
      <c r="A3" s="74">
        <v>0.375</v>
      </c>
      <c r="B3" s="75" t="s">
        <v>60</v>
      </c>
      <c r="C3" s="93">
        <v>11</v>
      </c>
      <c r="D3" s="94">
        <v>15</v>
      </c>
      <c r="E3" s="67">
        <f t="shared" ref="E3:E5" si="0">IF(ISBLANK(C3),0,(D3-C3+1))</f>
        <v>5</v>
      </c>
      <c r="F3" s="90">
        <v>5</v>
      </c>
      <c r="G3" s="76" t="s">
        <v>24</v>
      </c>
      <c r="H3" s="71" t="s">
        <v>24</v>
      </c>
      <c r="I3" s="80" t="s">
        <v>24</v>
      </c>
      <c r="J3" s="72" t="s">
        <v>24</v>
      </c>
      <c r="K3" s="77" t="s">
        <v>24</v>
      </c>
      <c r="L3" s="86" t="s">
        <v>24</v>
      </c>
      <c r="M3" s="87" t="s">
        <v>24</v>
      </c>
      <c r="N3" s="87" t="s">
        <v>24</v>
      </c>
      <c r="O3" s="87" t="s">
        <v>24</v>
      </c>
      <c r="P3" s="88" t="s">
        <v>24</v>
      </c>
      <c r="Q3" s="146" t="s">
        <v>68</v>
      </c>
      <c r="R3" s="147"/>
      <c r="S3" s="147"/>
      <c r="T3" s="147"/>
      <c r="U3" s="148"/>
      <c r="V3" s="83">
        <v>20</v>
      </c>
      <c r="W3" s="83" t="s">
        <v>24</v>
      </c>
      <c r="X3" s="83" t="s">
        <v>24</v>
      </c>
    </row>
    <row r="4" spans="1:24" s="73" customFormat="1" ht="26.25" customHeight="1" x14ac:dyDescent="0.25">
      <c r="A4" s="68">
        <v>0.41666666666666669</v>
      </c>
      <c r="B4" s="69" t="s">
        <v>15</v>
      </c>
      <c r="C4" s="91">
        <v>3163</v>
      </c>
      <c r="D4" s="92">
        <v>3171</v>
      </c>
      <c r="E4" s="67">
        <f t="shared" si="0"/>
        <v>9</v>
      </c>
      <c r="F4" s="70">
        <v>5</v>
      </c>
      <c r="G4" s="70">
        <v>1</v>
      </c>
      <c r="H4" s="71">
        <f t="shared" ref="H4:H9" si="1">E4-G4-F4</f>
        <v>3</v>
      </c>
      <c r="I4" s="78">
        <v>3</v>
      </c>
      <c r="J4" s="72">
        <f t="shared" ref="J4:J10" si="2">I4-SUM(L4:P4,K4)</f>
        <v>0</v>
      </c>
      <c r="K4" s="79">
        <v>2</v>
      </c>
      <c r="L4" s="63">
        <v>0</v>
      </c>
      <c r="M4" s="65">
        <v>1</v>
      </c>
      <c r="N4" s="65">
        <v>0</v>
      </c>
      <c r="O4" s="65">
        <v>0</v>
      </c>
      <c r="P4" s="66">
        <v>0</v>
      </c>
      <c r="Q4" s="149"/>
      <c r="R4" s="150"/>
      <c r="S4" s="150"/>
      <c r="T4" s="150"/>
      <c r="U4" s="151"/>
      <c r="V4" s="83" t="s">
        <v>24</v>
      </c>
      <c r="W4" s="83">
        <v>2</v>
      </c>
      <c r="X4" s="83">
        <v>0</v>
      </c>
    </row>
    <row r="5" spans="1:24" s="73" customFormat="1" ht="26.25" customHeight="1" x14ac:dyDescent="0.25">
      <c r="A5" s="68">
        <v>0.45833333333333331</v>
      </c>
      <c r="B5" s="69" t="s">
        <v>61</v>
      </c>
      <c r="C5" s="91">
        <v>3172</v>
      </c>
      <c r="D5" s="92">
        <v>3180</v>
      </c>
      <c r="E5" s="67">
        <f t="shared" si="0"/>
        <v>9</v>
      </c>
      <c r="F5" s="70">
        <v>2</v>
      </c>
      <c r="G5" s="70">
        <v>2</v>
      </c>
      <c r="H5" s="71">
        <f t="shared" si="1"/>
        <v>5</v>
      </c>
      <c r="I5" s="78">
        <v>5</v>
      </c>
      <c r="J5" s="72">
        <f t="shared" si="2"/>
        <v>0</v>
      </c>
      <c r="K5" s="79">
        <v>4</v>
      </c>
      <c r="L5" s="63">
        <v>0</v>
      </c>
      <c r="M5" s="65">
        <v>0</v>
      </c>
      <c r="N5" s="65">
        <v>1</v>
      </c>
      <c r="O5" s="65">
        <v>0</v>
      </c>
      <c r="P5" s="66">
        <v>0</v>
      </c>
      <c r="Q5" s="149"/>
      <c r="R5" s="150"/>
      <c r="S5" s="150"/>
      <c r="T5" s="150"/>
      <c r="U5" s="151"/>
      <c r="V5" s="83" t="s">
        <v>24</v>
      </c>
      <c r="W5" s="83"/>
      <c r="X5" s="83"/>
    </row>
    <row r="6" spans="1:24" s="73" customFormat="1" ht="26.25" customHeight="1" x14ac:dyDescent="0.25">
      <c r="A6" s="74">
        <v>0.45833333333333331</v>
      </c>
      <c r="B6" s="75" t="s">
        <v>62</v>
      </c>
      <c r="C6" s="93">
        <v>16</v>
      </c>
      <c r="D6" s="94">
        <v>32</v>
      </c>
      <c r="E6" s="67">
        <f>IF(ISBLANK(C6),0,(D6-C6+1))</f>
        <v>17</v>
      </c>
      <c r="F6" s="90">
        <v>16</v>
      </c>
      <c r="G6" s="76" t="s">
        <v>24</v>
      </c>
      <c r="H6" s="71" t="s">
        <v>24</v>
      </c>
      <c r="I6" s="80" t="s">
        <v>24</v>
      </c>
      <c r="J6" s="72" t="s">
        <v>24</v>
      </c>
      <c r="K6" s="77" t="s">
        <v>24</v>
      </c>
      <c r="L6" s="86" t="s">
        <v>24</v>
      </c>
      <c r="M6" s="87" t="s">
        <v>24</v>
      </c>
      <c r="N6" s="87" t="s">
        <v>24</v>
      </c>
      <c r="O6" s="87" t="s">
        <v>24</v>
      </c>
      <c r="P6" s="88" t="s">
        <v>24</v>
      </c>
      <c r="Q6" s="146" t="s">
        <v>73</v>
      </c>
      <c r="R6" s="147"/>
      <c r="S6" s="147"/>
      <c r="T6" s="147"/>
      <c r="U6" s="148"/>
      <c r="V6" s="83">
        <v>120</v>
      </c>
      <c r="W6" s="83" t="s">
        <v>24</v>
      </c>
      <c r="X6" s="83" t="s">
        <v>24</v>
      </c>
    </row>
    <row r="7" spans="1:24" s="73" customFormat="1" ht="26.25" customHeight="1" x14ac:dyDescent="0.25">
      <c r="A7" s="68">
        <v>0.5</v>
      </c>
      <c r="B7" s="69" t="s">
        <v>32</v>
      </c>
      <c r="C7" s="91">
        <v>3181</v>
      </c>
      <c r="D7" s="92">
        <v>3188</v>
      </c>
      <c r="E7" s="67">
        <f t="shared" ref="E7:E19" si="3">IF(ISBLANK(C7),0,(D7-C7+1))</f>
        <v>8</v>
      </c>
      <c r="F7" s="70">
        <v>3</v>
      </c>
      <c r="G7" s="70">
        <v>0</v>
      </c>
      <c r="H7" s="71">
        <f t="shared" si="1"/>
        <v>5</v>
      </c>
      <c r="I7" s="78">
        <v>5</v>
      </c>
      <c r="J7" s="72">
        <f t="shared" si="2"/>
        <v>0</v>
      </c>
      <c r="K7" s="79">
        <v>2</v>
      </c>
      <c r="L7" s="63">
        <v>0</v>
      </c>
      <c r="M7" s="65">
        <v>1</v>
      </c>
      <c r="N7" s="65">
        <v>2</v>
      </c>
      <c r="O7" s="65">
        <v>0</v>
      </c>
      <c r="P7" s="66">
        <v>0</v>
      </c>
      <c r="Q7" s="149"/>
      <c r="R7" s="150"/>
      <c r="S7" s="150"/>
      <c r="T7" s="150"/>
      <c r="U7" s="151"/>
      <c r="V7" s="83" t="s">
        <v>24</v>
      </c>
      <c r="W7" s="83"/>
      <c r="X7" s="83"/>
    </row>
    <row r="8" spans="1:24" s="73" customFormat="1" ht="26.25" customHeight="1" x14ac:dyDescent="0.25">
      <c r="A8" s="74">
        <v>0.52083333333333337</v>
      </c>
      <c r="B8" s="75" t="s">
        <v>63</v>
      </c>
      <c r="C8" s="93">
        <v>33</v>
      </c>
      <c r="D8" s="94">
        <v>37</v>
      </c>
      <c r="E8" s="67">
        <f t="shared" si="3"/>
        <v>5</v>
      </c>
      <c r="F8" s="90">
        <v>5</v>
      </c>
      <c r="G8" s="76" t="s">
        <v>24</v>
      </c>
      <c r="H8" s="71" t="s">
        <v>24</v>
      </c>
      <c r="I8" s="80" t="s">
        <v>24</v>
      </c>
      <c r="J8" s="72" t="s">
        <v>24</v>
      </c>
      <c r="K8" s="77" t="s">
        <v>24</v>
      </c>
      <c r="L8" s="86" t="s">
        <v>24</v>
      </c>
      <c r="M8" s="87" t="s">
        <v>24</v>
      </c>
      <c r="N8" s="87" t="s">
        <v>24</v>
      </c>
      <c r="O8" s="87" t="s">
        <v>24</v>
      </c>
      <c r="P8" s="88" t="s">
        <v>24</v>
      </c>
      <c r="Q8" s="146" t="s">
        <v>72</v>
      </c>
      <c r="R8" s="147"/>
      <c r="S8" s="147"/>
      <c r="T8" s="147"/>
      <c r="U8" s="148"/>
      <c r="V8" s="83">
        <v>20</v>
      </c>
      <c r="W8" s="83" t="s">
        <v>24</v>
      </c>
      <c r="X8" s="83" t="s">
        <v>24</v>
      </c>
    </row>
    <row r="9" spans="1:24" s="73" customFormat="1" ht="26.25" customHeight="1" x14ac:dyDescent="0.25">
      <c r="A9" s="68">
        <v>0.52083333333333337</v>
      </c>
      <c r="B9" s="69" t="s">
        <v>15</v>
      </c>
      <c r="C9" s="91">
        <v>3189</v>
      </c>
      <c r="D9" s="92">
        <v>3193</v>
      </c>
      <c r="E9" s="67">
        <f t="shared" si="3"/>
        <v>5</v>
      </c>
      <c r="F9" s="70">
        <v>0</v>
      </c>
      <c r="G9" s="70">
        <v>1</v>
      </c>
      <c r="H9" s="71">
        <f t="shared" si="1"/>
        <v>4</v>
      </c>
      <c r="I9" s="78">
        <v>4</v>
      </c>
      <c r="J9" s="72">
        <f t="shared" si="2"/>
        <v>0</v>
      </c>
      <c r="K9" s="79">
        <v>3</v>
      </c>
      <c r="L9" s="63">
        <v>0</v>
      </c>
      <c r="M9" s="65">
        <v>1</v>
      </c>
      <c r="N9" s="65">
        <v>0</v>
      </c>
      <c r="O9" s="65">
        <v>0</v>
      </c>
      <c r="P9" s="66">
        <v>0</v>
      </c>
      <c r="Q9" s="149"/>
      <c r="R9" s="150"/>
      <c r="S9" s="150"/>
      <c r="T9" s="150"/>
      <c r="U9" s="151"/>
      <c r="V9" s="83" t="s">
        <v>24</v>
      </c>
      <c r="W9" s="83"/>
      <c r="X9" s="83"/>
    </row>
    <row r="10" spans="1:24" s="73" customFormat="1" ht="26.25" customHeight="1" x14ac:dyDescent="0.25">
      <c r="A10" s="68">
        <v>4.1666666666666664E-2</v>
      </c>
      <c r="B10" s="69" t="s">
        <v>33</v>
      </c>
      <c r="C10" s="91">
        <v>3194</v>
      </c>
      <c r="D10" s="92">
        <v>3194</v>
      </c>
      <c r="E10" s="67">
        <f t="shared" si="3"/>
        <v>1</v>
      </c>
      <c r="F10" s="70">
        <v>0</v>
      </c>
      <c r="G10" s="70">
        <v>0</v>
      </c>
      <c r="H10" s="71">
        <f>E10-G10-F10</f>
        <v>1</v>
      </c>
      <c r="I10" s="78">
        <v>1</v>
      </c>
      <c r="J10" s="72">
        <f t="shared" si="2"/>
        <v>0</v>
      </c>
      <c r="K10" s="79">
        <v>1</v>
      </c>
      <c r="L10" s="63">
        <v>0</v>
      </c>
      <c r="M10" s="65">
        <v>0</v>
      </c>
      <c r="N10" s="65">
        <v>0</v>
      </c>
      <c r="O10" s="65">
        <v>0</v>
      </c>
      <c r="P10" s="66">
        <v>0</v>
      </c>
      <c r="Q10" s="149"/>
      <c r="R10" s="150"/>
      <c r="S10" s="150"/>
      <c r="T10" s="150"/>
      <c r="U10" s="151"/>
      <c r="V10" s="83" t="s">
        <v>24</v>
      </c>
      <c r="W10" s="83"/>
      <c r="X10" s="83"/>
    </row>
    <row r="11" spans="1:24" s="73" customFormat="1" ht="26.25" customHeight="1" x14ac:dyDescent="0.25">
      <c r="A11" s="68">
        <v>6.25E-2</v>
      </c>
      <c r="B11" s="69" t="s">
        <v>64</v>
      </c>
      <c r="C11" s="91">
        <v>3195</v>
      </c>
      <c r="D11" s="92">
        <v>3201</v>
      </c>
      <c r="E11" s="67">
        <f t="shared" si="3"/>
        <v>7</v>
      </c>
      <c r="F11" s="70">
        <v>2</v>
      </c>
      <c r="G11" s="70">
        <v>1</v>
      </c>
      <c r="H11" s="71">
        <f t="shared" ref="H11:H17" si="4">E11-G11-F11</f>
        <v>4</v>
      </c>
      <c r="I11" s="78">
        <v>3</v>
      </c>
      <c r="J11" s="72">
        <f>I11-SUM(L11:P11,K11)</f>
        <v>0</v>
      </c>
      <c r="K11" s="79">
        <v>3</v>
      </c>
      <c r="L11" s="63">
        <v>0</v>
      </c>
      <c r="M11" s="65">
        <v>0</v>
      </c>
      <c r="N11" s="65">
        <v>0</v>
      </c>
      <c r="O11" s="65">
        <v>0</v>
      </c>
      <c r="P11" s="66">
        <v>0</v>
      </c>
      <c r="Q11" s="149"/>
      <c r="R11" s="150"/>
      <c r="S11" s="150"/>
      <c r="T11" s="150"/>
      <c r="U11" s="151"/>
      <c r="V11" s="83" t="s">
        <v>24</v>
      </c>
      <c r="W11" s="83"/>
      <c r="X11" s="83"/>
    </row>
    <row r="12" spans="1:24" s="73" customFormat="1" ht="26.25" customHeight="1" x14ac:dyDescent="0.25">
      <c r="A12" s="68">
        <v>8.3333333333333329E-2</v>
      </c>
      <c r="B12" s="69" t="s">
        <v>61</v>
      </c>
      <c r="C12" s="91">
        <v>3202</v>
      </c>
      <c r="D12" s="92">
        <v>3208</v>
      </c>
      <c r="E12" s="67">
        <f t="shared" si="3"/>
        <v>7</v>
      </c>
      <c r="F12" s="70">
        <v>1</v>
      </c>
      <c r="G12" s="70">
        <v>1</v>
      </c>
      <c r="H12" s="71">
        <f t="shared" si="4"/>
        <v>5</v>
      </c>
      <c r="I12" s="78">
        <v>5</v>
      </c>
      <c r="J12" s="72">
        <f>I12-SUM(L12:P12,K12)</f>
        <v>0</v>
      </c>
      <c r="K12" s="79">
        <v>3</v>
      </c>
      <c r="L12" s="63">
        <v>0</v>
      </c>
      <c r="M12" s="65">
        <v>1</v>
      </c>
      <c r="N12" s="65">
        <v>1</v>
      </c>
      <c r="O12" s="65">
        <v>0</v>
      </c>
      <c r="P12" s="66">
        <v>0</v>
      </c>
      <c r="Q12" s="149"/>
      <c r="R12" s="150"/>
      <c r="S12" s="150"/>
      <c r="T12" s="150"/>
      <c r="U12" s="151"/>
      <c r="V12" s="83" t="s">
        <v>24</v>
      </c>
      <c r="W12" s="83"/>
      <c r="X12" s="83"/>
    </row>
    <row r="13" spans="1:24" s="73" customFormat="1" ht="26.25" customHeight="1" x14ac:dyDescent="0.25">
      <c r="A13" s="68">
        <v>0.10416666666666667</v>
      </c>
      <c r="B13" s="69" t="s">
        <v>65</v>
      </c>
      <c r="C13" s="91">
        <v>3209</v>
      </c>
      <c r="D13" s="92">
        <v>3214</v>
      </c>
      <c r="E13" s="67">
        <f t="shared" si="3"/>
        <v>6</v>
      </c>
      <c r="F13" s="70">
        <v>0</v>
      </c>
      <c r="G13" s="70">
        <v>0</v>
      </c>
      <c r="H13" s="71">
        <f t="shared" si="4"/>
        <v>6</v>
      </c>
      <c r="I13" s="78">
        <v>6</v>
      </c>
      <c r="J13" s="72">
        <f t="shared" ref="J13:J17" si="5">I13-SUM(L13:P13,K13)</f>
        <v>0</v>
      </c>
      <c r="K13" s="79">
        <v>5</v>
      </c>
      <c r="L13" s="63">
        <v>0</v>
      </c>
      <c r="M13" s="65">
        <v>0</v>
      </c>
      <c r="N13" s="65">
        <v>1</v>
      </c>
      <c r="O13" s="65">
        <v>0</v>
      </c>
      <c r="P13" s="66">
        <v>0</v>
      </c>
      <c r="Q13" s="149"/>
      <c r="R13" s="150"/>
      <c r="S13" s="150"/>
      <c r="T13" s="150"/>
      <c r="U13" s="151"/>
      <c r="V13" s="83" t="s">
        <v>24</v>
      </c>
      <c r="W13" s="83"/>
      <c r="X13" s="83"/>
    </row>
    <row r="14" spans="1:24" s="73" customFormat="1" ht="26.25" customHeight="1" x14ac:dyDescent="0.25">
      <c r="A14" s="74">
        <v>0.10416666666666667</v>
      </c>
      <c r="B14" s="75" t="s">
        <v>34</v>
      </c>
      <c r="C14" s="93">
        <v>38</v>
      </c>
      <c r="D14" s="94">
        <v>40</v>
      </c>
      <c r="E14" s="67">
        <f t="shared" si="3"/>
        <v>3</v>
      </c>
      <c r="F14" s="90">
        <v>3</v>
      </c>
      <c r="G14" s="76" t="s">
        <v>24</v>
      </c>
      <c r="H14" s="71" t="s">
        <v>24</v>
      </c>
      <c r="I14" s="80" t="s">
        <v>24</v>
      </c>
      <c r="J14" s="72" t="s">
        <v>24</v>
      </c>
      <c r="K14" s="77" t="s">
        <v>24</v>
      </c>
      <c r="L14" s="86" t="s">
        <v>24</v>
      </c>
      <c r="M14" s="87" t="s">
        <v>24</v>
      </c>
      <c r="N14" s="87" t="s">
        <v>24</v>
      </c>
      <c r="O14" s="87" t="s">
        <v>24</v>
      </c>
      <c r="P14" s="88" t="s">
        <v>24</v>
      </c>
      <c r="Q14" s="146" t="s">
        <v>74</v>
      </c>
      <c r="R14" s="147"/>
      <c r="S14" s="147"/>
      <c r="T14" s="147"/>
      <c r="U14" s="148"/>
      <c r="V14" s="83">
        <v>17</v>
      </c>
      <c r="W14" s="83" t="s">
        <v>24</v>
      </c>
      <c r="X14" s="83" t="s">
        <v>24</v>
      </c>
    </row>
    <row r="15" spans="1:24" s="73" customFormat="1" ht="26.25" customHeight="1" x14ac:dyDescent="0.25">
      <c r="A15" s="68">
        <v>0.125</v>
      </c>
      <c r="B15" s="69" t="s">
        <v>63</v>
      </c>
      <c r="C15" s="91">
        <v>3215</v>
      </c>
      <c r="D15" s="92">
        <v>3220</v>
      </c>
      <c r="E15" s="67">
        <f t="shared" si="3"/>
        <v>6</v>
      </c>
      <c r="F15" s="70">
        <v>2</v>
      </c>
      <c r="G15" s="70">
        <v>2</v>
      </c>
      <c r="H15" s="71">
        <f t="shared" si="4"/>
        <v>2</v>
      </c>
      <c r="I15" s="78">
        <v>2</v>
      </c>
      <c r="J15" s="72">
        <f t="shared" si="5"/>
        <v>0</v>
      </c>
      <c r="K15" s="79">
        <v>1</v>
      </c>
      <c r="L15" s="63">
        <v>0</v>
      </c>
      <c r="M15" s="65">
        <v>1</v>
      </c>
      <c r="N15" s="65">
        <v>0</v>
      </c>
      <c r="O15" s="65">
        <v>0</v>
      </c>
      <c r="P15" s="66">
        <v>0</v>
      </c>
      <c r="Q15" s="149"/>
      <c r="R15" s="150"/>
      <c r="S15" s="150"/>
      <c r="T15" s="150"/>
      <c r="U15" s="151"/>
      <c r="V15" s="83" t="s">
        <v>24</v>
      </c>
      <c r="W15" s="83"/>
      <c r="X15" s="83"/>
    </row>
    <row r="16" spans="1:24" s="73" customFormat="1" ht="26.25" customHeight="1" x14ac:dyDescent="0.25">
      <c r="A16" s="74">
        <v>0.14583333333333334</v>
      </c>
      <c r="B16" s="75" t="s">
        <v>66</v>
      </c>
      <c r="C16" s="93">
        <v>41</v>
      </c>
      <c r="D16" s="94">
        <v>45</v>
      </c>
      <c r="E16" s="67">
        <f t="shared" si="3"/>
        <v>5</v>
      </c>
      <c r="F16" s="90">
        <v>5</v>
      </c>
      <c r="G16" s="76" t="s">
        <v>24</v>
      </c>
      <c r="H16" s="71" t="s">
        <v>24</v>
      </c>
      <c r="I16" s="80" t="s">
        <v>24</v>
      </c>
      <c r="J16" s="72" t="s">
        <v>24</v>
      </c>
      <c r="K16" s="77" t="s">
        <v>24</v>
      </c>
      <c r="L16" s="86" t="s">
        <v>24</v>
      </c>
      <c r="M16" s="87" t="s">
        <v>24</v>
      </c>
      <c r="N16" s="87" t="s">
        <v>24</v>
      </c>
      <c r="O16" s="87" t="s">
        <v>24</v>
      </c>
      <c r="P16" s="88" t="s">
        <v>24</v>
      </c>
      <c r="Q16" s="146" t="s">
        <v>75</v>
      </c>
      <c r="R16" s="147"/>
      <c r="S16" s="147"/>
      <c r="T16" s="147"/>
      <c r="U16" s="148"/>
      <c r="V16" s="83">
        <v>38</v>
      </c>
      <c r="W16" s="83" t="s">
        <v>24</v>
      </c>
      <c r="X16" s="83" t="s">
        <v>24</v>
      </c>
    </row>
    <row r="17" spans="1:25" s="73" customFormat="1" ht="26.25" customHeight="1" x14ac:dyDescent="0.25">
      <c r="A17" s="68">
        <v>0.14583333333333334</v>
      </c>
      <c r="B17" s="69" t="s">
        <v>67</v>
      </c>
      <c r="C17" s="91">
        <v>3221</v>
      </c>
      <c r="D17" s="92">
        <v>3224</v>
      </c>
      <c r="E17" s="67">
        <f t="shared" si="3"/>
        <v>4</v>
      </c>
      <c r="F17" s="70">
        <v>0</v>
      </c>
      <c r="G17" s="70">
        <v>0</v>
      </c>
      <c r="H17" s="71">
        <f t="shared" si="4"/>
        <v>4</v>
      </c>
      <c r="I17" s="78">
        <v>4</v>
      </c>
      <c r="J17" s="72">
        <f t="shared" si="5"/>
        <v>0</v>
      </c>
      <c r="K17" s="79">
        <v>1</v>
      </c>
      <c r="L17" s="63">
        <v>0</v>
      </c>
      <c r="M17" s="65">
        <v>0</v>
      </c>
      <c r="N17" s="65">
        <v>3</v>
      </c>
      <c r="O17" s="65">
        <v>0</v>
      </c>
      <c r="P17" s="66">
        <v>0</v>
      </c>
      <c r="Q17" s="149"/>
      <c r="R17" s="150"/>
      <c r="S17" s="150"/>
      <c r="T17" s="150"/>
      <c r="U17" s="151"/>
      <c r="V17" s="83" t="s">
        <v>24</v>
      </c>
      <c r="W17" s="83"/>
      <c r="X17" s="83"/>
    </row>
    <row r="18" spans="1:25" s="73" customFormat="1" ht="26.25" customHeight="1" x14ac:dyDescent="0.25">
      <c r="A18" s="68">
        <v>0.16666666666666666</v>
      </c>
      <c r="B18" s="69" t="s">
        <v>64</v>
      </c>
      <c r="C18" s="91">
        <v>3225</v>
      </c>
      <c r="D18" s="92">
        <v>3228</v>
      </c>
      <c r="E18" s="67">
        <f t="shared" si="3"/>
        <v>4</v>
      </c>
      <c r="F18" s="70">
        <v>0</v>
      </c>
      <c r="G18" s="70">
        <v>0</v>
      </c>
      <c r="H18" s="71">
        <f>E18-G18-F18</f>
        <v>4</v>
      </c>
      <c r="I18" s="78">
        <v>4</v>
      </c>
      <c r="J18" s="72">
        <f>I18-SUM(L18:P18,K18)</f>
        <v>0</v>
      </c>
      <c r="K18" s="79">
        <v>4</v>
      </c>
      <c r="L18" s="63">
        <v>0</v>
      </c>
      <c r="M18" s="65">
        <v>0</v>
      </c>
      <c r="N18" s="65">
        <v>0</v>
      </c>
      <c r="O18" s="65">
        <v>0</v>
      </c>
      <c r="P18" s="66">
        <v>0</v>
      </c>
      <c r="Q18" s="149"/>
      <c r="R18" s="150"/>
      <c r="S18" s="150"/>
      <c r="T18" s="150"/>
      <c r="U18" s="151"/>
      <c r="V18" s="83" t="s">
        <v>24</v>
      </c>
      <c r="W18" s="83"/>
      <c r="X18" s="83"/>
    </row>
    <row r="19" spans="1:25" s="73" customFormat="1" ht="26.25" customHeight="1" x14ac:dyDescent="0.25">
      <c r="A19" s="68">
        <v>0.1875</v>
      </c>
      <c r="B19" s="69" t="s">
        <v>65</v>
      </c>
      <c r="C19" s="91">
        <v>3229</v>
      </c>
      <c r="D19" s="92">
        <v>3237</v>
      </c>
      <c r="E19" s="67">
        <f t="shared" si="3"/>
        <v>9</v>
      </c>
      <c r="F19" s="70">
        <v>0</v>
      </c>
      <c r="G19" s="70">
        <v>0</v>
      </c>
      <c r="H19" s="71">
        <f t="shared" ref="H19" si="6">E19-G19-F19</f>
        <v>9</v>
      </c>
      <c r="I19" s="78">
        <v>9</v>
      </c>
      <c r="J19" s="72">
        <f t="shared" ref="J19" si="7">I19-SUM(L19:P19,K19)</f>
        <v>0</v>
      </c>
      <c r="K19" s="126">
        <v>4</v>
      </c>
      <c r="L19" s="64">
        <v>4</v>
      </c>
      <c r="M19" s="65">
        <v>0</v>
      </c>
      <c r="N19" s="65">
        <v>1</v>
      </c>
      <c r="O19" s="65">
        <v>0</v>
      </c>
      <c r="P19" s="66">
        <v>0</v>
      </c>
      <c r="Q19" s="173" t="s">
        <v>77</v>
      </c>
      <c r="R19" s="174"/>
      <c r="S19" s="174"/>
      <c r="T19" s="174"/>
      <c r="U19" s="175"/>
      <c r="V19" s="83" t="s">
        <v>24</v>
      </c>
      <c r="W19" s="83"/>
      <c r="X19" s="83"/>
    </row>
    <row r="20" spans="1:25" s="73" customFormat="1" ht="26.25" customHeight="1" x14ac:dyDescent="0.25">
      <c r="A20" s="117">
        <v>0.20833333333333334</v>
      </c>
      <c r="B20" s="118" t="s">
        <v>69</v>
      </c>
      <c r="C20" s="119" t="s">
        <v>24</v>
      </c>
      <c r="D20" s="120" t="s">
        <v>24</v>
      </c>
      <c r="E20" s="67" t="s">
        <v>24</v>
      </c>
      <c r="F20" s="121" t="s">
        <v>24</v>
      </c>
      <c r="G20" s="121" t="s">
        <v>24</v>
      </c>
      <c r="H20" s="71" t="s">
        <v>24</v>
      </c>
      <c r="I20" s="122" t="s">
        <v>24</v>
      </c>
      <c r="J20" s="72" t="s">
        <v>24</v>
      </c>
      <c r="K20" s="123" t="s">
        <v>24</v>
      </c>
      <c r="L20" s="124" t="s">
        <v>24</v>
      </c>
      <c r="M20" s="121" t="s">
        <v>24</v>
      </c>
      <c r="N20" s="121" t="s">
        <v>24</v>
      </c>
      <c r="O20" s="121" t="s">
        <v>24</v>
      </c>
      <c r="P20" s="123" t="s">
        <v>24</v>
      </c>
      <c r="Q20" s="185" t="s">
        <v>70</v>
      </c>
      <c r="R20" s="186"/>
      <c r="S20" s="186"/>
      <c r="T20" s="186"/>
      <c r="U20" s="187"/>
      <c r="V20" s="125" t="s">
        <v>24</v>
      </c>
      <c r="W20" s="125" t="s">
        <v>24</v>
      </c>
      <c r="X20" s="125" t="s">
        <v>24</v>
      </c>
    </row>
    <row r="21" spans="1:25" ht="7.5" customHeight="1" thickBot="1" x14ac:dyDescent="0.3">
      <c r="A21" s="26"/>
      <c r="B21" s="27"/>
      <c r="C21" s="31"/>
      <c r="D21" s="32"/>
      <c r="E21" s="33">
        <v>0</v>
      </c>
      <c r="F21" s="29"/>
      <c r="G21" s="29"/>
      <c r="H21" s="34">
        <v>0</v>
      </c>
      <c r="I21" s="35"/>
      <c r="J21" s="37"/>
      <c r="K21" s="36"/>
      <c r="L21" s="28"/>
      <c r="M21" s="29"/>
      <c r="N21" s="29"/>
      <c r="O21" s="29"/>
      <c r="P21" s="30"/>
      <c r="Q21" s="158"/>
      <c r="R21" s="159"/>
      <c r="S21" s="159"/>
      <c r="T21" s="159"/>
      <c r="U21" s="160"/>
    </row>
    <row r="22" spans="1:25" s="38" customFormat="1" ht="30.75" customHeight="1" x14ac:dyDescent="0.25">
      <c r="B22" s="39"/>
      <c r="D22" s="85"/>
      <c r="E22" s="43">
        <f>SUM(E2:E21)</f>
        <v>110</v>
      </c>
      <c r="F22" s="44">
        <f>SUM(F2:F21)</f>
        <v>49</v>
      </c>
      <c r="G22" s="44">
        <f>SUM(G2:G21)</f>
        <v>8</v>
      </c>
      <c r="H22" s="45">
        <f>E22-F22-G22</f>
        <v>53</v>
      </c>
      <c r="I22" s="46">
        <f t="shared" ref="I22:P22" si="8">SUM(I2:I21)</f>
        <v>51</v>
      </c>
      <c r="J22" s="48">
        <f t="shared" si="8"/>
        <v>0</v>
      </c>
      <c r="K22" s="47">
        <f t="shared" si="8"/>
        <v>33</v>
      </c>
      <c r="L22" s="40">
        <f t="shared" si="8"/>
        <v>4</v>
      </c>
      <c r="M22" s="41">
        <f t="shared" si="8"/>
        <v>5</v>
      </c>
      <c r="N22" s="41">
        <f t="shared" si="8"/>
        <v>9</v>
      </c>
      <c r="O22" s="41">
        <f t="shared" si="8"/>
        <v>0</v>
      </c>
      <c r="P22" s="41">
        <f t="shared" si="8"/>
        <v>0</v>
      </c>
      <c r="Q22" s="42">
        <f>SUM(L22:P22)</f>
        <v>18</v>
      </c>
      <c r="R22" s="161" t="s">
        <v>71</v>
      </c>
      <c r="S22" s="162"/>
      <c r="T22" s="162"/>
      <c r="U22" s="163"/>
      <c r="V22" s="84">
        <f>SUM(V2:V20)</f>
        <v>215</v>
      </c>
      <c r="W22" s="84">
        <f>SUM(W2:W21)</f>
        <v>2</v>
      </c>
      <c r="X22" s="84">
        <f>SUM(X2:X21)</f>
        <v>0</v>
      </c>
      <c r="Y22" s="89">
        <f>SUM(W22:X22)</f>
        <v>2</v>
      </c>
    </row>
    <row r="23" spans="1:25" ht="120" thickBot="1" x14ac:dyDescent="0.3">
      <c r="E23" s="53" t="s">
        <v>19</v>
      </c>
      <c r="F23" s="54" t="s">
        <v>20</v>
      </c>
      <c r="G23" s="54" t="s">
        <v>23</v>
      </c>
      <c r="H23" s="55" t="s">
        <v>9</v>
      </c>
      <c r="I23" s="56" t="s">
        <v>21</v>
      </c>
      <c r="J23" s="58" t="s">
        <v>12</v>
      </c>
      <c r="K23" s="57" t="s">
        <v>11</v>
      </c>
      <c r="L23" s="49" t="s">
        <v>0</v>
      </c>
      <c r="M23" s="50" t="s">
        <v>1</v>
      </c>
      <c r="N23" s="50" t="s">
        <v>2</v>
      </c>
      <c r="O23" s="50" t="s">
        <v>16</v>
      </c>
      <c r="P23" s="50" t="s">
        <v>17</v>
      </c>
      <c r="Q23" s="51" t="s">
        <v>18</v>
      </c>
      <c r="R23" s="164" t="s">
        <v>30</v>
      </c>
      <c r="S23" s="165"/>
      <c r="T23" s="165"/>
      <c r="U23" s="166"/>
    </row>
    <row r="24" spans="1:25" s="52" customFormat="1" x14ac:dyDescent="0.25">
      <c r="A24"/>
      <c r="B24" s="1"/>
      <c r="I24" s="59">
        <f>I22+G22</f>
        <v>59</v>
      </c>
      <c r="J24" s="38"/>
      <c r="K24" s="60"/>
      <c r="M24" s="52">
        <f>L22+M22</f>
        <v>9</v>
      </c>
      <c r="Q24" s="61"/>
      <c r="R24" s="61"/>
      <c r="S24" s="61"/>
      <c r="T24" s="61"/>
      <c r="U24" s="61"/>
      <c r="V24" s="82"/>
      <c r="W24" s="82"/>
      <c r="X24" s="82"/>
    </row>
    <row r="25" spans="1:25" s="13" customFormat="1" ht="66" hidden="1" x14ac:dyDescent="0.25">
      <c r="A25"/>
      <c r="B25" s="1"/>
      <c r="C25" s="5" t="s">
        <v>5</v>
      </c>
      <c r="D25" s="6" t="s">
        <v>6</v>
      </c>
      <c r="E25" s="7" t="s">
        <v>7</v>
      </c>
      <c r="F25" s="8" t="s">
        <v>8</v>
      </c>
      <c r="G25" s="8" t="s">
        <v>22</v>
      </c>
      <c r="H25" s="9" t="s">
        <v>9</v>
      </c>
      <c r="I25" s="10" t="s">
        <v>10</v>
      </c>
      <c r="J25" s="12" t="s">
        <v>12</v>
      </c>
      <c r="K25" s="11" t="s">
        <v>11</v>
      </c>
      <c r="L25" s="2" t="s">
        <v>0</v>
      </c>
      <c r="M25" s="3" t="s">
        <v>1</v>
      </c>
      <c r="N25" s="3" t="s">
        <v>2</v>
      </c>
      <c r="O25" s="3" t="s">
        <v>3</v>
      </c>
      <c r="P25" s="4" t="s">
        <v>4</v>
      </c>
      <c r="Q25" s="152" t="s">
        <v>13</v>
      </c>
      <c r="R25" s="153"/>
      <c r="S25" s="153"/>
      <c r="T25" s="153"/>
      <c r="U25" s="154"/>
      <c r="V25" s="81" t="s">
        <v>29</v>
      </c>
      <c r="W25" s="81" t="s">
        <v>27</v>
      </c>
      <c r="X25" s="81" t="s">
        <v>28</v>
      </c>
    </row>
    <row r="26" spans="1:25" ht="7.5" hidden="1" customHeight="1" x14ac:dyDescent="0.25">
      <c r="A26" s="14"/>
      <c r="B26" s="15"/>
      <c r="C26" s="19"/>
      <c r="D26" s="20"/>
      <c r="E26" s="21">
        <v>0</v>
      </c>
      <c r="F26" s="17"/>
      <c r="G26" s="17"/>
      <c r="H26" s="22">
        <v>0</v>
      </c>
      <c r="I26" s="23"/>
      <c r="J26" s="25"/>
      <c r="K26" s="24"/>
      <c r="L26" s="16"/>
      <c r="M26" s="17"/>
      <c r="N26" s="17"/>
      <c r="O26" s="17"/>
      <c r="P26" s="18"/>
      <c r="Q26" s="155"/>
      <c r="R26" s="156"/>
      <c r="S26" s="156"/>
      <c r="T26" s="156"/>
      <c r="U26" s="157"/>
    </row>
    <row r="27" spans="1:25" s="73" customFormat="1" ht="26.25" hidden="1" customHeight="1" x14ac:dyDescent="0.25">
      <c r="A27" s="68">
        <v>0.41666666666666669</v>
      </c>
      <c r="B27" s="69" t="s">
        <v>15</v>
      </c>
      <c r="C27" s="91">
        <v>3163</v>
      </c>
      <c r="D27" s="92">
        <v>3171</v>
      </c>
      <c r="E27" s="67">
        <f t="shared" ref="E27:E28" si="9">IF(ISBLANK(C27),0,(D27-C27+1))</f>
        <v>9</v>
      </c>
      <c r="F27" s="70">
        <v>5</v>
      </c>
      <c r="G27" s="70">
        <v>1</v>
      </c>
      <c r="H27" s="71">
        <f t="shared" ref="H27:H28" si="10">E27-G27-F27</f>
        <v>3</v>
      </c>
      <c r="I27" s="78">
        <v>3</v>
      </c>
      <c r="J27" s="72">
        <f t="shared" ref="J27:J28" si="11">I27-SUM(L27:P27,K27)</f>
        <v>0</v>
      </c>
      <c r="K27" s="79">
        <v>2</v>
      </c>
      <c r="L27" s="63">
        <v>0</v>
      </c>
      <c r="M27" s="65">
        <v>1</v>
      </c>
      <c r="N27" s="65">
        <v>0</v>
      </c>
      <c r="O27" s="65">
        <v>0</v>
      </c>
      <c r="P27" s="66">
        <v>0</v>
      </c>
      <c r="Q27" s="149"/>
      <c r="R27" s="150"/>
      <c r="S27" s="150"/>
      <c r="T27" s="150"/>
      <c r="U27" s="151"/>
      <c r="V27" s="83" t="s">
        <v>24</v>
      </c>
      <c r="W27" s="83">
        <v>2</v>
      </c>
      <c r="X27" s="83">
        <v>0</v>
      </c>
    </row>
    <row r="28" spans="1:25" s="73" customFormat="1" ht="26.25" hidden="1" customHeight="1" x14ac:dyDescent="0.25">
      <c r="A28" s="68">
        <v>0.45833333333333331</v>
      </c>
      <c r="B28" s="69" t="s">
        <v>61</v>
      </c>
      <c r="C28" s="91">
        <v>3172</v>
      </c>
      <c r="D28" s="92">
        <v>3180</v>
      </c>
      <c r="E28" s="67">
        <f t="shared" si="9"/>
        <v>9</v>
      </c>
      <c r="F28" s="70">
        <v>2</v>
      </c>
      <c r="G28" s="70">
        <v>2</v>
      </c>
      <c r="H28" s="71">
        <f t="shared" si="10"/>
        <v>5</v>
      </c>
      <c r="I28" s="78">
        <v>5</v>
      </c>
      <c r="J28" s="72">
        <f t="shared" si="11"/>
        <v>0</v>
      </c>
      <c r="K28" s="79">
        <v>4</v>
      </c>
      <c r="L28" s="63">
        <v>0</v>
      </c>
      <c r="M28" s="65">
        <v>0</v>
      </c>
      <c r="N28" s="65">
        <v>1</v>
      </c>
      <c r="O28" s="65">
        <v>0</v>
      </c>
      <c r="P28" s="66">
        <v>0</v>
      </c>
      <c r="Q28" s="149"/>
      <c r="R28" s="150"/>
      <c r="S28" s="150"/>
      <c r="T28" s="150"/>
      <c r="U28" s="151"/>
      <c r="V28" s="83" t="s">
        <v>24</v>
      </c>
      <c r="W28" s="83"/>
      <c r="X28" s="83"/>
    </row>
    <row r="29" spans="1:25" s="73" customFormat="1" ht="26.25" hidden="1" customHeight="1" x14ac:dyDescent="0.25">
      <c r="A29" s="68">
        <v>0.5</v>
      </c>
      <c r="B29" s="69" t="s">
        <v>32</v>
      </c>
      <c r="C29" s="91">
        <v>3181</v>
      </c>
      <c r="D29" s="92">
        <v>3188</v>
      </c>
      <c r="E29" s="67">
        <f t="shared" ref="E29:E38" si="12">IF(ISBLANK(C29),0,(D29-C29+1))</f>
        <v>8</v>
      </c>
      <c r="F29" s="70">
        <v>3</v>
      </c>
      <c r="G29" s="70">
        <v>0</v>
      </c>
      <c r="H29" s="71">
        <f t="shared" ref="H29" si="13">E29-G29-F29</f>
        <v>5</v>
      </c>
      <c r="I29" s="78">
        <v>5</v>
      </c>
      <c r="J29" s="72">
        <f t="shared" ref="J29" si="14">I29-SUM(L29:P29,K29)</f>
        <v>0</v>
      </c>
      <c r="K29" s="79">
        <v>2</v>
      </c>
      <c r="L29" s="63">
        <v>0</v>
      </c>
      <c r="M29" s="65">
        <v>1</v>
      </c>
      <c r="N29" s="65">
        <v>2</v>
      </c>
      <c r="O29" s="65">
        <v>0</v>
      </c>
      <c r="P29" s="66">
        <v>0</v>
      </c>
      <c r="Q29" s="149"/>
      <c r="R29" s="150"/>
      <c r="S29" s="150"/>
      <c r="T29" s="150"/>
      <c r="U29" s="151"/>
      <c r="V29" s="83" t="s">
        <v>24</v>
      </c>
      <c r="W29" s="83"/>
      <c r="X29" s="83"/>
    </row>
    <row r="30" spans="1:25" s="73" customFormat="1" ht="26.25" hidden="1" customHeight="1" x14ac:dyDescent="0.25">
      <c r="A30" s="68">
        <v>0.52083333333333337</v>
      </c>
      <c r="B30" s="69" t="s">
        <v>15</v>
      </c>
      <c r="C30" s="91">
        <v>3189</v>
      </c>
      <c r="D30" s="92">
        <v>3193</v>
      </c>
      <c r="E30" s="67">
        <f t="shared" si="12"/>
        <v>5</v>
      </c>
      <c r="F30" s="70">
        <v>0</v>
      </c>
      <c r="G30" s="70">
        <v>1</v>
      </c>
      <c r="H30" s="71">
        <f t="shared" ref="H30" si="15">E30-G30-F30</f>
        <v>4</v>
      </c>
      <c r="I30" s="78">
        <v>4</v>
      </c>
      <c r="J30" s="72">
        <f t="shared" ref="J30:J31" si="16">I30-SUM(L30:P30,K30)</f>
        <v>0</v>
      </c>
      <c r="K30" s="79">
        <v>3</v>
      </c>
      <c r="L30" s="63">
        <v>0</v>
      </c>
      <c r="M30" s="65">
        <v>1</v>
      </c>
      <c r="N30" s="65">
        <v>0</v>
      </c>
      <c r="O30" s="65">
        <v>0</v>
      </c>
      <c r="P30" s="66">
        <v>0</v>
      </c>
      <c r="Q30" s="149"/>
      <c r="R30" s="150"/>
      <c r="S30" s="150"/>
      <c r="T30" s="150"/>
      <c r="U30" s="151"/>
      <c r="V30" s="83" t="s">
        <v>24</v>
      </c>
      <c r="W30" s="83"/>
      <c r="X30" s="83"/>
    </row>
    <row r="31" spans="1:25" s="73" customFormat="1" ht="26.25" hidden="1" customHeight="1" x14ac:dyDescent="0.25">
      <c r="A31" s="68">
        <v>4.1666666666666664E-2</v>
      </c>
      <c r="B31" s="69" t="s">
        <v>33</v>
      </c>
      <c r="C31" s="91">
        <v>3194</v>
      </c>
      <c r="D31" s="92">
        <v>3194</v>
      </c>
      <c r="E31" s="67">
        <f t="shared" si="12"/>
        <v>1</v>
      </c>
      <c r="F31" s="70">
        <v>0</v>
      </c>
      <c r="G31" s="70">
        <v>0</v>
      </c>
      <c r="H31" s="71">
        <f>E31-G31-F31</f>
        <v>1</v>
      </c>
      <c r="I31" s="78">
        <v>1</v>
      </c>
      <c r="J31" s="72">
        <f t="shared" si="16"/>
        <v>0</v>
      </c>
      <c r="K31" s="79">
        <v>1</v>
      </c>
      <c r="L31" s="63">
        <v>0</v>
      </c>
      <c r="M31" s="65">
        <v>0</v>
      </c>
      <c r="N31" s="65">
        <v>0</v>
      </c>
      <c r="O31" s="65">
        <v>0</v>
      </c>
      <c r="P31" s="66">
        <v>0</v>
      </c>
      <c r="Q31" s="149"/>
      <c r="R31" s="150"/>
      <c r="S31" s="150"/>
      <c r="T31" s="150"/>
      <c r="U31" s="151"/>
      <c r="V31" s="83" t="s">
        <v>24</v>
      </c>
      <c r="W31" s="83"/>
      <c r="X31" s="83"/>
    </row>
    <row r="32" spans="1:25" s="73" customFormat="1" ht="26.25" hidden="1" customHeight="1" x14ac:dyDescent="0.25">
      <c r="A32" s="68">
        <v>6.25E-2</v>
      </c>
      <c r="B32" s="69" t="s">
        <v>64</v>
      </c>
      <c r="C32" s="91">
        <v>3195</v>
      </c>
      <c r="D32" s="92">
        <v>3201</v>
      </c>
      <c r="E32" s="67">
        <f t="shared" si="12"/>
        <v>7</v>
      </c>
      <c r="F32" s="70">
        <v>2</v>
      </c>
      <c r="G32" s="70">
        <v>1</v>
      </c>
      <c r="H32" s="71">
        <f t="shared" ref="H32:H34" si="17">E32-G32-F32</f>
        <v>4</v>
      </c>
      <c r="I32" s="78">
        <v>3</v>
      </c>
      <c r="J32" s="72">
        <f>I32-SUM(L32:P32,K32)</f>
        <v>0</v>
      </c>
      <c r="K32" s="79">
        <v>3</v>
      </c>
      <c r="L32" s="63">
        <v>0</v>
      </c>
      <c r="M32" s="65">
        <v>0</v>
      </c>
      <c r="N32" s="65">
        <v>0</v>
      </c>
      <c r="O32" s="65">
        <v>0</v>
      </c>
      <c r="P32" s="66">
        <v>0</v>
      </c>
      <c r="Q32" s="149"/>
      <c r="R32" s="150"/>
      <c r="S32" s="150"/>
      <c r="T32" s="150"/>
      <c r="U32" s="151"/>
      <c r="V32" s="83" t="s">
        <v>24</v>
      </c>
      <c r="W32" s="83"/>
      <c r="X32" s="83"/>
    </row>
    <row r="33" spans="1:25" s="73" customFormat="1" ht="26.25" hidden="1" customHeight="1" x14ac:dyDescent="0.25">
      <c r="A33" s="68">
        <v>8.3333333333333329E-2</v>
      </c>
      <c r="B33" s="69" t="s">
        <v>61</v>
      </c>
      <c r="C33" s="91">
        <v>3202</v>
      </c>
      <c r="D33" s="92">
        <v>3208</v>
      </c>
      <c r="E33" s="67">
        <f t="shared" si="12"/>
        <v>7</v>
      </c>
      <c r="F33" s="70">
        <v>1</v>
      </c>
      <c r="G33" s="70">
        <v>1</v>
      </c>
      <c r="H33" s="71">
        <f t="shared" si="17"/>
        <v>5</v>
      </c>
      <c r="I33" s="78">
        <v>5</v>
      </c>
      <c r="J33" s="72">
        <f>I33-SUM(L33:P33,K33)</f>
        <v>0</v>
      </c>
      <c r="K33" s="79">
        <v>3</v>
      </c>
      <c r="L33" s="63">
        <v>0</v>
      </c>
      <c r="M33" s="65">
        <v>1</v>
      </c>
      <c r="N33" s="65">
        <v>1</v>
      </c>
      <c r="O33" s="65">
        <v>0</v>
      </c>
      <c r="P33" s="66">
        <v>0</v>
      </c>
      <c r="Q33" s="149"/>
      <c r="R33" s="150"/>
      <c r="S33" s="150"/>
      <c r="T33" s="150"/>
      <c r="U33" s="151"/>
      <c r="V33" s="83" t="s">
        <v>24</v>
      </c>
      <c r="W33" s="83"/>
      <c r="X33" s="83"/>
    </row>
    <row r="34" spans="1:25" s="73" customFormat="1" ht="26.25" hidden="1" customHeight="1" x14ac:dyDescent="0.25">
      <c r="A34" s="68">
        <v>0.10416666666666667</v>
      </c>
      <c r="B34" s="69" t="s">
        <v>65</v>
      </c>
      <c r="C34" s="91">
        <v>3209</v>
      </c>
      <c r="D34" s="92">
        <v>3214</v>
      </c>
      <c r="E34" s="67">
        <f t="shared" si="12"/>
        <v>6</v>
      </c>
      <c r="F34" s="70">
        <v>0</v>
      </c>
      <c r="G34" s="70">
        <v>0</v>
      </c>
      <c r="H34" s="71">
        <f t="shared" si="17"/>
        <v>6</v>
      </c>
      <c r="I34" s="78">
        <v>6</v>
      </c>
      <c r="J34" s="72">
        <f t="shared" ref="J34" si="18">I34-SUM(L34:P34,K34)</f>
        <v>0</v>
      </c>
      <c r="K34" s="79">
        <v>5</v>
      </c>
      <c r="L34" s="63">
        <v>0</v>
      </c>
      <c r="M34" s="65">
        <v>0</v>
      </c>
      <c r="N34" s="65">
        <v>1</v>
      </c>
      <c r="O34" s="65">
        <v>0</v>
      </c>
      <c r="P34" s="66">
        <v>0</v>
      </c>
      <c r="Q34" s="149"/>
      <c r="R34" s="150"/>
      <c r="S34" s="150"/>
      <c r="T34" s="150"/>
      <c r="U34" s="151"/>
      <c r="V34" s="83" t="s">
        <v>24</v>
      </c>
      <c r="W34" s="83"/>
      <c r="X34" s="83"/>
    </row>
    <row r="35" spans="1:25" s="73" customFormat="1" ht="26.25" hidden="1" customHeight="1" x14ac:dyDescent="0.25">
      <c r="A35" s="68">
        <v>0.125</v>
      </c>
      <c r="B35" s="69" t="s">
        <v>63</v>
      </c>
      <c r="C35" s="91">
        <v>3215</v>
      </c>
      <c r="D35" s="92">
        <v>3220</v>
      </c>
      <c r="E35" s="67">
        <f t="shared" si="12"/>
        <v>6</v>
      </c>
      <c r="F35" s="70">
        <v>2</v>
      </c>
      <c r="G35" s="70">
        <v>2</v>
      </c>
      <c r="H35" s="71">
        <f t="shared" ref="H35" si="19">E35-G35-F35</f>
        <v>2</v>
      </c>
      <c r="I35" s="78">
        <v>2</v>
      </c>
      <c r="J35" s="72">
        <f t="shared" ref="J35" si="20">I35-SUM(L35:P35,K35)</f>
        <v>0</v>
      </c>
      <c r="K35" s="79">
        <v>1</v>
      </c>
      <c r="L35" s="63">
        <v>0</v>
      </c>
      <c r="M35" s="65">
        <v>1</v>
      </c>
      <c r="N35" s="65">
        <v>0</v>
      </c>
      <c r="O35" s="65">
        <v>0</v>
      </c>
      <c r="P35" s="66">
        <v>0</v>
      </c>
      <c r="Q35" s="149"/>
      <c r="R35" s="150"/>
      <c r="S35" s="150"/>
      <c r="T35" s="150"/>
      <c r="U35" s="151"/>
      <c r="V35" s="83" t="s">
        <v>24</v>
      </c>
      <c r="W35" s="83"/>
      <c r="X35" s="83"/>
    </row>
    <row r="36" spans="1:25" s="73" customFormat="1" ht="26.25" hidden="1" customHeight="1" x14ac:dyDescent="0.25">
      <c r="A36" s="68">
        <v>0.14583333333333334</v>
      </c>
      <c r="B36" s="69" t="s">
        <v>67</v>
      </c>
      <c r="C36" s="91">
        <v>3221</v>
      </c>
      <c r="D36" s="92">
        <v>3224</v>
      </c>
      <c r="E36" s="67">
        <f t="shared" si="12"/>
        <v>4</v>
      </c>
      <c r="F36" s="70">
        <v>0</v>
      </c>
      <c r="G36" s="70">
        <v>0</v>
      </c>
      <c r="H36" s="71">
        <f t="shared" ref="H36" si="21">E36-G36-F36</f>
        <v>4</v>
      </c>
      <c r="I36" s="78">
        <v>4</v>
      </c>
      <c r="J36" s="72">
        <f t="shared" ref="J36" si="22">I36-SUM(L36:P36,K36)</f>
        <v>0</v>
      </c>
      <c r="K36" s="79">
        <v>1</v>
      </c>
      <c r="L36" s="63">
        <v>0</v>
      </c>
      <c r="M36" s="65">
        <v>0</v>
      </c>
      <c r="N36" s="65">
        <v>3</v>
      </c>
      <c r="O36" s="65">
        <v>0</v>
      </c>
      <c r="P36" s="66">
        <v>0</v>
      </c>
      <c r="Q36" s="149"/>
      <c r="R36" s="150"/>
      <c r="S36" s="150"/>
      <c r="T36" s="150"/>
      <c r="U36" s="151"/>
      <c r="V36" s="83" t="s">
        <v>24</v>
      </c>
      <c r="W36" s="83"/>
      <c r="X36" s="83"/>
    </row>
    <row r="37" spans="1:25" s="73" customFormat="1" ht="26.25" hidden="1" customHeight="1" x14ac:dyDescent="0.25">
      <c r="A37" s="68">
        <v>0.16666666666666666</v>
      </c>
      <c r="B37" s="69" t="s">
        <v>64</v>
      </c>
      <c r="C37" s="91">
        <v>3225</v>
      </c>
      <c r="D37" s="92">
        <v>3228</v>
      </c>
      <c r="E37" s="67">
        <f t="shared" si="12"/>
        <v>4</v>
      </c>
      <c r="F37" s="70">
        <v>0</v>
      </c>
      <c r="G37" s="70">
        <v>0</v>
      </c>
      <c r="H37" s="71">
        <f>E37-G37-F37</f>
        <v>4</v>
      </c>
      <c r="I37" s="78">
        <v>4</v>
      </c>
      <c r="J37" s="72">
        <f>I37-SUM(L37:P37,K37)</f>
        <v>0</v>
      </c>
      <c r="K37" s="79">
        <v>4</v>
      </c>
      <c r="L37" s="63">
        <v>0</v>
      </c>
      <c r="M37" s="65">
        <v>0</v>
      </c>
      <c r="N37" s="65">
        <v>0</v>
      </c>
      <c r="O37" s="65">
        <v>0</v>
      </c>
      <c r="P37" s="66">
        <v>0</v>
      </c>
      <c r="Q37" s="149"/>
      <c r="R37" s="150"/>
      <c r="S37" s="150"/>
      <c r="T37" s="150"/>
      <c r="U37" s="151"/>
      <c r="V37" s="83" t="s">
        <v>24</v>
      </c>
      <c r="W37" s="83"/>
      <c r="X37" s="83"/>
    </row>
    <row r="38" spans="1:25" s="73" customFormat="1" ht="26.25" hidden="1" customHeight="1" x14ac:dyDescent="0.25">
      <c r="A38" s="68">
        <v>0.1875</v>
      </c>
      <c r="B38" s="69" t="s">
        <v>65</v>
      </c>
      <c r="C38" s="91">
        <v>3229</v>
      </c>
      <c r="D38" s="92">
        <v>3237</v>
      </c>
      <c r="E38" s="67">
        <f t="shared" si="12"/>
        <v>9</v>
      </c>
      <c r="F38" s="70">
        <v>0</v>
      </c>
      <c r="G38" s="70">
        <v>0</v>
      </c>
      <c r="H38" s="71">
        <f t="shared" ref="H38" si="23">E38-G38-F38</f>
        <v>9</v>
      </c>
      <c r="I38" s="78">
        <v>9</v>
      </c>
      <c r="J38" s="72">
        <f t="shared" ref="J38" si="24">I38-SUM(L38:P38,K38)</f>
        <v>0</v>
      </c>
      <c r="K38" s="126">
        <v>4</v>
      </c>
      <c r="L38" s="64">
        <v>4</v>
      </c>
      <c r="M38" s="65">
        <v>0</v>
      </c>
      <c r="N38" s="65">
        <v>1</v>
      </c>
      <c r="O38" s="65">
        <v>0</v>
      </c>
      <c r="P38" s="66">
        <v>0</v>
      </c>
      <c r="Q38" s="173" t="s">
        <v>77</v>
      </c>
      <c r="R38" s="174"/>
      <c r="S38" s="174"/>
      <c r="T38" s="174"/>
      <c r="U38" s="175"/>
      <c r="V38" s="83" t="s">
        <v>24</v>
      </c>
      <c r="W38" s="83"/>
      <c r="X38" s="83"/>
    </row>
    <row r="39" spans="1:25" ht="7.5" hidden="1" customHeight="1" thickBot="1" x14ac:dyDescent="0.3">
      <c r="A39" s="26"/>
      <c r="B39" s="27"/>
      <c r="C39" s="31"/>
      <c r="D39" s="32"/>
      <c r="E39" s="33">
        <v>0</v>
      </c>
      <c r="F39" s="29"/>
      <c r="G39" s="29"/>
      <c r="H39" s="34">
        <v>0</v>
      </c>
      <c r="I39" s="35"/>
      <c r="J39" s="37"/>
      <c r="K39" s="36"/>
      <c r="L39" s="28"/>
      <c r="M39" s="29"/>
      <c r="N39" s="29"/>
      <c r="O39" s="29"/>
      <c r="P39" s="30"/>
      <c r="Q39" s="158"/>
      <c r="R39" s="159"/>
      <c r="S39" s="159"/>
      <c r="T39" s="159"/>
      <c r="U39" s="160"/>
    </row>
    <row r="40" spans="1:25" s="38" customFormat="1" ht="30.75" hidden="1" customHeight="1" x14ac:dyDescent="0.25">
      <c r="B40" s="39"/>
      <c r="D40" s="85"/>
      <c r="E40" s="43">
        <f>SUM(E26:E39)</f>
        <v>75</v>
      </c>
      <c r="F40" s="44">
        <f>SUM(F26:F39)</f>
        <v>15</v>
      </c>
      <c r="G40" s="44">
        <f>SUM(G26:G39)</f>
        <v>8</v>
      </c>
      <c r="H40" s="45">
        <f>E40-F40-G40</f>
        <v>52</v>
      </c>
      <c r="I40" s="46">
        <f t="shared" ref="I40:P40" si="25">SUM(I26:I39)</f>
        <v>51</v>
      </c>
      <c r="J40" s="48">
        <f t="shared" si="25"/>
        <v>0</v>
      </c>
      <c r="K40" s="47">
        <f t="shared" si="25"/>
        <v>33</v>
      </c>
      <c r="L40" s="40">
        <f t="shared" si="25"/>
        <v>4</v>
      </c>
      <c r="M40" s="41">
        <f t="shared" si="25"/>
        <v>5</v>
      </c>
      <c r="N40" s="41">
        <f t="shared" si="25"/>
        <v>9</v>
      </c>
      <c r="O40" s="41">
        <f t="shared" si="25"/>
        <v>0</v>
      </c>
      <c r="P40" s="41">
        <f t="shared" si="25"/>
        <v>0</v>
      </c>
      <c r="Q40" s="42">
        <f>SUM(L40:P40)</f>
        <v>18</v>
      </c>
      <c r="R40" s="161" t="s">
        <v>71</v>
      </c>
      <c r="S40" s="162"/>
      <c r="T40" s="162"/>
      <c r="U40" s="163"/>
      <c r="V40" s="84">
        <f>SUM(V26:V38)</f>
        <v>0</v>
      </c>
      <c r="W40" s="84">
        <f>SUM(W26:W39)</f>
        <v>2</v>
      </c>
      <c r="X40" s="84">
        <f>SUM(X26:X39)</f>
        <v>0</v>
      </c>
      <c r="Y40" s="89">
        <f>SUM(W40:X40)</f>
        <v>2</v>
      </c>
    </row>
    <row r="41" spans="1:25" ht="120" hidden="1" thickBot="1" x14ac:dyDescent="0.3">
      <c r="E41" s="53" t="s">
        <v>19</v>
      </c>
      <c r="F41" s="54" t="s">
        <v>20</v>
      </c>
      <c r="G41" s="54" t="s">
        <v>23</v>
      </c>
      <c r="H41" s="55" t="s">
        <v>9</v>
      </c>
      <c r="I41" s="56" t="s">
        <v>21</v>
      </c>
      <c r="J41" s="58" t="s">
        <v>12</v>
      </c>
      <c r="K41" s="57" t="s">
        <v>11</v>
      </c>
      <c r="L41" s="49" t="s">
        <v>0</v>
      </c>
      <c r="M41" s="50" t="s">
        <v>1</v>
      </c>
      <c r="N41" s="50" t="s">
        <v>2</v>
      </c>
      <c r="O41" s="50" t="s">
        <v>16</v>
      </c>
      <c r="P41" s="50" t="s">
        <v>17</v>
      </c>
      <c r="Q41" s="51" t="s">
        <v>18</v>
      </c>
      <c r="R41" s="164" t="s">
        <v>30</v>
      </c>
      <c r="S41" s="165"/>
      <c r="T41" s="165"/>
      <c r="U41" s="166"/>
    </row>
    <row r="42" spans="1:25" s="52" customFormat="1" hidden="1" x14ac:dyDescent="0.25">
      <c r="A42"/>
      <c r="B42" s="1"/>
      <c r="I42" s="59">
        <f>I40+G40</f>
        <v>59</v>
      </c>
      <c r="J42" s="38"/>
      <c r="K42" s="60"/>
      <c r="M42" s="52">
        <f>L40+M40</f>
        <v>9</v>
      </c>
      <c r="Q42" s="61"/>
      <c r="R42" s="61"/>
      <c r="S42" s="61"/>
      <c r="T42" s="61"/>
      <c r="U42" s="61"/>
      <c r="V42" s="82"/>
      <c r="W42" s="82"/>
      <c r="X42" s="82"/>
    </row>
    <row r="43" spans="1:25" s="52" customFormat="1" ht="15.75" hidden="1" thickBot="1" x14ac:dyDescent="0.3">
      <c r="A43"/>
      <c r="B43" s="1"/>
      <c r="E43" s="62"/>
      <c r="I43" s="59"/>
      <c r="J43" s="38"/>
      <c r="K43" s="60"/>
      <c r="Q43" s="61"/>
      <c r="R43" s="61"/>
      <c r="S43" s="61"/>
      <c r="T43" s="61"/>
      <c r="U43" s="61"/>
      <c r="V43" s="82"/>
      <c r="W43" s="82"/>
      <c r="X43" s="82"/>
    </row>
    <row r="44" spans="1:25" s="13" customFormat="1" ht="66" hidden="1" x14ac:dyDescent="0.25">
      <c r="A44"/>
      <c r="B44" s="1"/>
      <c r="C44" s="5" t="s">
        <v>5</v>
      </c>
      <c r="D44" s="6" t="s">
        <v>6</v>
      </c>
      <c r="E44" s="7" t="s">
        <v>7</v>
      </c>
      <c r="F44" s="8" t="s">
        <v>8</v>
      </c>
      <c r="G44" s="8" t="s">
        <v>22</v>
      </c>
      <c r="H44" s="9" t="s">
        <v>9</v>
      </c>
      <c r="I44" s="10" t="s">
        <v>10</v>
      </c>
      <c r="J44" s="12" t="s">
        <v>12</v>
      </c>
      <c r="K44" s="11" t="s">
        <v>11</v>
      </c>
      <c r="L44" s="2" t="s">
        <v>0</v>
      </c>
      <c r="M44" s="3" t="s">
        <v>1</v>
      </c>
      <c r="N44" s="3" t="s">
        <v>2</v>
      </c>
      <c r="O44" s="3" t="s">
        <v>3</v>
      </c>
      <c r="P44" s="4" t="s">
        <v>4</v>
      </c>
      <c r="Q44" s="152" t="s">
        <v>13</v>
      </c>
      <c r="R44" s="153"/>
      <c r="S44" s="153"/>
      <c r="T44" s="153"/>
      <c r="U44" s="154"/>
      <c r="V44" s="81" t="s">
        <v>29</v>
      </c>
      <c r="W44" s="81" t="s">
        <v>27</v>
      </c>
      <c r="X44" s="81" t="s">
        <v>28</v>
      </c>
    </row>
    <row r="45" spans="1:25" ht="7.5" hidden="1" customHeight="1" x14ac:dyDescent="0.25">
      <c r="A45" s="14"/>
      <c r="B45" s="15"/>
      <c r="C45" s="19"/>
      <c r="D45" s="20"/>
      <c r="E45" s="21">
        <v>0</v>
      </c>
      <c r="F45" s="17"/>
      <c r="G45" s="17"/>
      <c r="H45" s="22">
        <v>0</v>
      </c>
      <c r="I45" s="23"/>
      <c r="J45" s="25"/>
      <c r="K45" s="24"/>
      <c r="L45" s="16"/>
      <c r="M45" s="17"/>
      <c r="N45" s="17"/>
      <c r="O45" s="17"/>
      <c r="P45" s="18"/>
      <c r="Q45" s="155"/>
      <c r="R45" s="156"/>
      <c r="S45" s="156"/>
      <c r="T45" s="156"/>
      <c r="U45" s="157"/>
    </row>
    <row r="46" spans="1:25" s="73" customFormat="1" ht="26.25" hidden="1" customHeight="1" x14ac:dyDescent="0.25">
      <c r="A46" s="74">
        <v>0.375</v>
      </c>
      <c r="B46" s="75" t="s">
        <v>60</v>
      </c>
      <c r="C46" s="93">
        <v>11</v>
      </c>
      <c r="D46" s="94">
        <v>15</v>
      </c>
      <c r="E46" s="67">
        <f t="shared" ref="E46" si="26">IF(ISBLANK(C46),0,(D46-C46+1))</f>
        <v>5</v>
      </c>
      <c r="F46" s="90">
        <v>5</v>
      </c>
      <c r="G46" s="76" t="s">
        <v>24</v>
      </c>
      <c r="H46" s="71">
        <v>1</v>
      </c>
      <c r="I46" s="80" t="s">
        <v>24</v>
      </c>
      <c r="J46" s="72" t="s">
        <v>24</v>
      </c>
      <c r="K46" s="77" t="s">
        <v>24</v>
      </c>
      <c r="L46" s="86" t="s">
        <v>24</v>
      </c>
      <c r="M46" s="87" t="s">
        <v>24</v>
      </c>
      <c r="N46" s="87" t="s">
        <v>24</v>
      </c>
      <c r="O46" s="87" t="s">
        <v>24</v>
      </c>
      <c r="P46" s="88" t="s">
        <v>24</v>
      </c>
      <c r="Q46" s="146" t="s">
        <v>68</v>
      </c>
      <c r="R46" s="147"/>
      <c r="S46" s="147"/>
      <c r="T46" s="147"/>
      <c r="U46" s="148"/>
      <c r="V46" s="83">
        <v>20</v>
      </c>
      <c r="W46" s="83" t="s">
        <v>24</v>
      </c>
      <c r="X46" s="83" t="s">
        <v>24</v>
      </c>
    </row>
    <row r="47" spans="1:25" s="73" customFormat="1" ht="26.25" hidden="1" customHeight="1" x14ac:dyDescent="0.25">
      <c r="A47" s="74">
        <v>0.45833333333333331</v>
      </c>
      <c r="B47" s="75" t="s">
        <v>62</v>
      </c>
      <c r="C47" s="93">
        <v>16</v>
      </c>
      <c r="D47" s="94">
        <v>32</v>
      </c>
      <c r="E47" s="67">
        <f>IF(ISBLANK(C47),0,(D47-C47+1))</f>
        <v>17</v>
      </c>
      <c r="F47" s="90">
        <v>17</v>
      </c>
      <c r="G47" s="76" t="s">
        <v>24</v>
      </c>
      <c r="H47" s="71">
        <v>3</v>
      </c>
      <c r="I47" s="80" t="s">
        <v>24</v>
      </c>
      <c r="J47" s="72" t="s">
        <v>24</v>
      </c>
      <c r="K47" s="77" t="s">
        <v>24</v>
      </c>
      <c r="L47" s="86" t="s">
        <v>24</v>
      </c>
      <c r="M47" s="87" t="s">
        <v>24</v>
      </c>
      <c r="N47" s="87" t="s">
        <v>24</v>
      </c>
      <c r="O47" s="87" t="s">
        <v>24</v>
      </c>
      <c r="P47" s="88" t="s">
        <v>24</v>
      </c>
      <c r="Q47" s="146" t="s">
        <v>73</v>
      </c>
      <c r="R47" s="147"/>
      <c r="S47" s="147"/>
      <c r="T47" s="147"/>
      <c r="U47" s="148"/>
      <c r="V47" s="83">
        <v>120</v>
      </c>
      <c r="W47" s="83" t="s">
        <v>24</v>
      </c>
      <c r="X47" s="83" t="s">
        <v>24</v>
      </c>
    </row>
    <row r="48" spans="1:25" s="73" customFormat="1" ht="26.25" hidden="1" customHeight="1" x14ac:dyDescent="0.25">
      <c r="A48" s="74">
        <v>0.52083333333333337</v>
      </c>
      <c r="B48" s="75" t="s">
        <v>63</v>
      </c>
      <c r="C48" s="93">
        <v>33</v>
      </c>
      <c r="D48" s="94">
        <v>37</v>
      </c>
      <c r="E48" s="67">
        <f t="shared" ref="E48:E50" si="27">IF(ISBLANK(C48),0,(D48-C48+1))</f>
        <v>5</v>
      </c>
      <c r="F48" s="90">
        <v>5</v>
      </c>
      <c r="G48" s="76" t="s">
        <v>24</v>
      </c>
      <c r="H48" s="71">
        <v>1</v>
      </c>
      <c r="I48" s="80" t="s">
        <v>24</v>
      </c>
      <c r="J48" s="72" t="s">
        <v>24</v>
      </c>
      <c r="K48" s="77" t="s">
        <v>24</v>
      </c>
      <c r="L48" s="86" t="s">
        <v>24</v>
      </c>
      <c r="M48" s="87" t="s">
        <v>24</v>
      </c>
      <c r="N48" s="87" t="s">
        <v>24</v>
      </c>
      <c r="O48" s="87" t="s">
        <v>24</v>
      </c>
      <c r="P48" s="88" t="s">
        <v>24</v>
      </c>
      <c r="Q48" s="146" t="s">
        <v>72</v>
      </c>
      <c r="R48" s="147"/>
      <c r="S48" s="147"/>
      <c r="T48" s="147"/>
      <c r="U48" s="148"/>
      <c r="V48" s="83">
        <v>20</v>
      </c>
      <c r="W48" s="83" t="s">
        <v>24</v>
      </c>
      <c r="X48" s="83" t="s">
        <v>24</v>
      </c>
    </row>
    <row r="49" spans="1:25" s="73" customFormat="1" ht="26.25" hidden="1" customHeight="1" x14ac:dyDescent="0.25">
      <c r="A49" s="74">
        <v>0.10416666666666667</v>
      </c>
      <c r="B49" s="75" t="s">
        <v>34</v>
      </c>
      <c r="C49" s="93">
        <v>38</v>
      </c>
      <c r="D49" s="94">
        <v>40</v>
      </c>
      <c r="E49" s="67">
        <f t="shared" si="27"/>
        <v>3</v>
      </c>
      <c r="F49" s="90">
        <v>3</v>
      </c>
      <c r="G49" s="76" t="s">
        <v>24</v>
      </c>
      <c r="H49" s="71">
        <v>1</v>
      </c>
      <c r="I49" s="80" t="s">
        <v>24</v>
      </c>
      <c r="J49" s="72" t="s">
        <v>24</v>
      </c>
      <c r="K49" s="77" t="s">
        <v>24</v>
      </c>
      <c r="L49" s="86" t="s">
        <v>24</v>
      </c>
      <c r="M49" s="87" t="s">
        <v>24</v>
      </c>
      <c r="N49" s="87" t="s">
        <v>24</v>
      </c>
      <c r="O49" s="87" t="s">
        <v>24</v>
      </c>
      <c r="P49" s="88" t="s">
        <v>24</v>
      </c>
      <c r="Q49" s="146" t="s">
        <v>74</v>
      </c>
      <c r="R49" s="147"/>
      <c r="S49" s="147"/>
      <c r="T49" s="147"/>
      <c r="U49" s="148"/>
      <c r="V49" s="83">
        <v>17</v>
      </c>
      <c r="W49" s="83" t="s">
        <v>24</v>
      </c>
      <c r="X49" s="83" t="s">
        <v>24</v>
      </c>
    </row>
    <row r="50" spans="1:25" s="73" customFormat="1" ht="26.25" hidden="1" customHeight="1" x14ac:dyDescent="0.25">
      <c r="A50" s="74">
        <v>0.14583333333333334</v>
      </c>
      <c r="B50" s="75" t="s">
        <v>66</v>
      </c>
      <c r="C50" s="93">
        <v>41</v>
      </c>
      <c r="D50" s="94">
        <v>45</v>
      </c>
      <c r="E50" s="67">
        <f t="shared" si="27"/>
        <v>5</v>
      </c>
      <c r="F50" s="90">
        <v>5</v>
      </c>
      <c r="G50" s="76" t="s">
        <v>24</v>
      </c>
      <c r="H50" s="71">
        <v>1</v>
      </c>
      <c r="I50" s="80" t="s">
        <v>24</v>
      </c>
      <c r="J50" s="72" t="s">
        <v>24</v>
      </c>
      <c r="K50" s="77" t="s">
        <v>24</v>
      </c>
      <c r="L50" s="86" t="s">
        <v>24</v>
      </c>
      <c r="M50" s="87" t="s">
        <v>24</v>
      </c>
      <c r="N50" s="87" t="s">
        <v>24</v>
      </c>
      <c r="O50" s="87" t="s">
        <v>24</v>
      </c>
      <c r="P50" s="88" t="s">
        <v>24</v>
      </c>
      <c r="Q50" s="146" t="s">
        <v>75</v>
      </c>
      <c r="R50" s="147"/>
      <c r="S50" s="147"/>
      <c r="T50" s="147"/>
      <c r="U50" s="148"/>
      <c r="V50" s="83">
        <v>38</v>
      </c>
      <c r="W50" s="83" t="s">
        <v>24</v>
      </c>
      <c r="X50" s="83" t="s">
        <v>24</v>
      </c>
    </row>
    <row r="51" spans="1:25" ht="7.5" hidden="1" customHeight="1" thickBot="1" x14ac:dyDescent="0.3">
      <c r="A51" s="26"/>
      <c r="B51" s="27"/>
      <c r="C51" s="31"/>
      <c r="D51" s="32"/>
      <c r="E51" s="33">
        <v>0</v>
      </c>
      <c r="F51" s="29"/>
      <c r="G51" s="29"/>
      <c r="H51" s="34">
        <v>0</v>
      </c>
      <c r="I51" s="35"/>
      <c r="J51" s="37"/>
      <c r="K51" s="36"/>
      <c r="L51" s="28"/>
      <c r="M51" s="29"/>
      <c r="N51" s="29"/>
      <c r="O51" s="29"/>
      <c r="P51" s="30"/>
      <c r="Q51" s="158"/>
      <c r="R51" s="159"/>
      <c r="S51" s="159"/>
      <c r="T51" s="159"/>
      <c r="U51" s="160"/>
    </row>
    <row r="52" spans="1:25" s="38" customFormat="1" ht="30.75" hidden="1" customHeight="1" x14ac:dyDescent="0.25">
      <c r="B52" s="39"/>
      <c r="D52" s="85"/>
      <c r="E52" s="43">
        <f t="shared" ref="E52:P52" si="28">SUM(E45:E51)</f>
        <v>35</v>
      </c>
      <c r="F52" s="44">
        <f t="shared" si="28"/>
        <v>35</v>
      </c>
      <c r="G52" s="44">
        <f t="shared" si="28"/>
        <v>0</v>
      </c>
      <c r="H52" s="45">
        <f t="shared" si="28"/>
        <v>7</v>
      </c>
      <c r="I52" s="46">
        <f t="shared" si="28"/>
        <v>0</v>
      </c>
      <c r="J52" s="48">
        <f t="shared" si="28"/>
        <v>0</v>
      </c>
      <c r="K52" s="47">
        <f t="shared" si="28"/>
        <v>0</v>
      </c>
      <c r="L52" s="40">
        <f t="shared" si="28"/>
        <v>0</v>
      </c>
      <c r="M52" s="41">
        <f t="shared" si="28"/>
        <v>0</v>
      </c>
      <c r="N52" s="41">
        <f t="shared" si="28"/>
        <v>0</v>
      </c>
      <c r="O52" s="41">
        <f t="shared" si="28"/>
        <v>0</v>
      </c>
      <c r="P52" s="41">
        <f t="shared" si="28"/>
        <v>0</v>
      </c>
      <c r="Q52" s="42">
        <f>SUM(L52:P52)</f>
        <v>0</v>
      </c>
      <c r="R52" s="161" t="s">
        <v>71</v>
      </c>
      <c r="S52" s="162"/>
      <c r="T52" s="162"/>
      <c r="U52" s="163"/>
      <c r="V52" s="84">
        <f>SUM(V45:V50)</f>
        <v>215</v>
      </c>
      <c r="W52" s="84">
        <f>SUM(W45:W51)</f>
        <v>0</v>
      </c>
      <c r="X52" s="84">
        <f>SUM(X45:X51)</f>
        <v>0</v>
      </c>
      <c r="Y52" s="89">
        <f>SUM(W52:X52)</f>
        <v>0</v>
      </c>
    </row>
    <row r="53" spans="1:25" ht="120" hidden="1" thickBot="1" x14ac:dyDescent="0.3">
      <c r="E53" s="53" t="s">
        <v>19</v>
      </c>
      <c r="F53" s="54" t="s">
        <v>20</v>
      </c>
      <c r="G53" s="54" t="s">
        <v>23</v>
      </c>
      <c r="H53" s="55" t="s">
        <v>76</v>
      </c>
      <c r="I53" s="56" t="s">
        <v>21</v>
      </c>
      <c r="J53" s="58" t="s">
        <v>12</v>
      </c>
      <c r="K53" s="57" t="s">
        <v>11</v>
      </c>
      <c r="L53" s="49" t="s">
        <v>0</v>
      </c>
      <c r="M53" s="50" t="s">
        <v>1</v>
      </c>
      <c r="N53" s="50" t="s">
        <v>2</v>
      </c>
      <c r="O53" s="50" t="s">
        <v>16</v>
      </c>
      <c r="P53" s="50" t="s">
        <v>17</v>
      </c>
      <c r="Q53" s="51" t="s">
        <v>18</v>
      </c>
      <c r="R53" s="164" t="s">
        <v>30</v>
      </c>
      <c r="S53" s="165"/>
      <c r="T53" s="165"/>
      <c r="U53" s="166"/>
    </row>
    <row r="54" spans="1:25" hidden="1" x14ac:dyDescent="0.25"/>
    <row r="55" spans="1:25" ht="15.75" hidden="1" thickBot="1" x14ac:dyDescent="0.3"/>
    <row r="56" spans="1:25" s="13" customFormat="1" ht="66" hidden="1" x14ac:dyDescent="0.25">
      <c r="A56"/>
      <c r="B56" s="1"/>
      <c r="C56" s="5" t="s">
        <v>5</v>
      </c>
      <c r="D56" s="6" t="s">
        <v>6</v>
      </c>
      <c r="E56" s="7" t="s">
        <v>7</v>
      </c>
      <c r="F56" s="8" t="s">
        <v>8</v>
      </c>
      <c r="G56" s="8" t="s">
        <v>22</v>
      </c>
      <c r="H56" s="9" t="s">
        <v>9</v>
      </c>
      <c r="I56" s="10" t="s">
        <v>10</v>
      </c>
      <c r="J56" s="12" t="s">
        <v>12</v>
      </c>
      <c r="K56" s="11" t="s">
        <v>11</v>
      </c>
      <c r="L56" s="2" t="s">
        <v>0</v>
      </c>
      <c r="M56" s="3" t="s">
        <v>1</v>
      </c>
      <c r="N56" s="3" t="s">
        <v>2</v>
      </c>
      <c r="O56" s="3" t="s">
        <v>3</v>
      </c>
      <c r="P56" s="4" t="s">
        <v>4</v>
      </c>
      <c r="Q56" s="152" t="s">
        <v>13</v>
      </c>
      <c r="R56" s="153"/>
      <c r="S56" s="153"/>
      <c r="T56" s="153"/>
      <c r="U56" s="154"/>
      <c r="V56" s="81" t="s">
        <v>29</v>
      </c>
      <c r="W56" s="81" t="s">
        <v>27</v>
      </c>
      <c r="X56" s="81" t="s">
        <v>28</v>
      </c>
    </row>
    <row r="57" spans="1:25" ht="7.5" hidden="1" customHeight="1" x14ac:dyDescent="0.25">
      <c r="A57" s="14"/>
      <c r="B57" s="15"/>
      <c r="C57" s="19"/>
      <c r="D57" s="20"/>
      <c r="E57" s="21">
        <v>0</v>
      </c>
      <c r="F57" s="17"/>
      <c r="G57" s="17"/>
      <c r="H57" s="22">
        <v>0</v>
      </c>
      <c r="I57" s="23"/>
      <c r="J57" s="25"/>
      <c r="K57" s="24"/>
      <c r="L57" s="16"/>
      <c r="M57" s="17"/>
      <c r="N57" s="17"/>
      <c r="O57" s="17"/>
      <c r="P57" s="18"/>
      <c r="Q57" s="155"/>
      <c r="R57" s="156"/>
      <c r="S57" s="156"/>
      <c r="T57" s="156"/>
      <c r="U57" s="157"/>
    </row>
    <row r="58" spans="1:25" s="73" customFormat="1" ht="26.25" hidden="1" customHeight="1" x14ac:dyDescent="0.25">
      <c r="A58" s="117" t="s">
        <v>69</v>
      </c>
      <c r="B58" s="118" t="s">
        <v>52</v>
      </c>
      <c r="C58" s="119" t="s">
        <v>24</v>
      </c>
      <c r="D58" s="120" t="s">
        <v>24</v>
      </c>
      <c r="E58" s="67" t="s">
        <v>24</v>
      </c>
      <c r="F58" s="121" t="s">
        <v>24</v>
      </c>
      <c r="G58" s="121" t="s">
        <v>24</v>
      </c>
      <c r="H58" s="71">
        <v>0</v>
      </c>
      <c r="I58" s="122" t="s">
        <v>24</v>
      </c>
      <c r="J58" s="72" t="s">
        <v>24</v>
      </c>
      <c r="K58" s="123" t="s">
        <v>24</v>
      </c>
      <c r="L58" s="124" t="s">
        <v>24</v>
      </c>
      <c r="M58" s="121" t="s">
        <v>24</v>
      </c>
      <c r="N58" s="121" t="s">
        <v>24</v>
      </c>
      <c r="O58" s="121" t="s">
        <v>24</v>
      </c>
      <c r="P58" s="123" t="s">
        <v>24</v>
      </c>
      <c r="Q58" s="185" t="s">
        <v>70</v>
      </c>
      <c r="R58" s="186"/>
      <c r="S58" s="186"/>
      <c r="T58" s="186"/>
      <c r="U58" s="187"/>
      <c r="V58" s="125" t="s">
        <v>24</v>
      </c>
      <c r="W58" s="125" t="s">
        <v>24</v>
      </c>
      <c r="X58" s="125" t="s">
        <v>24</v>
      </c>
    </row>
    <row r="59" spans="1:25" ht="7.5" hidden="1" customHeight="1" thickBot="1" x14ac:dyDescent="0.3">
      <c r="A59" s="26"/>
      <c r="B59" s="27"/>
      <c r="C59" s="31"/>
      <c r="D59" s="32"/>
      <c r="E59" s="33">
        <v>0</v>
      </c>
      <c r="F59" s="29"/>
      <c r="G59" s="29"/>
      <c r="H59" s="34">
        <v>0</v>
      </c>
      <c r="I59" s="35"/>
      <c r="J59" s="37"/>
      <c r="K59" s="36"/>
      <c r="L59" s="28"/>
      <c r="M59" s="29"/>
      <c r="N59" s="29"/>
      <c r="O59" s="29"/>
      <c r="P59" s="30"/>
      <c r="Q59" s="158"/>
      <c r="R59" s="159"/>
      <c r="S59" s="159"/>
      <c r="T59" s="159"/>
      <c r="U59" s="160"/>
    </row>
    <row r="60" spans="1:25" s="38" customFormat="1" ht="30.75" hidden="1" customHeight="1" x14ac:dyDescent="0.25">
      <c r="B60" s="39"/>
      <c r="D60" s="85"/>
      <c r="E60" s="43">
        <f>SUM(E57:E59)</f>
        <v>0</v>
      </c>
      <c r="F60" s="44">
        <f>SUM(F57:F59)</f>
        <v>0</v>
      </c>
      <c r="G60" s="44">
        <f>SUM(G57:G59)</f>
        <v>0</v>
      </c>
      <c r="H60" s="45">
        <v>0</v>
      </c>
      <c r="I60" s="46">
        <f t="shared" ref="I60:P60" si="29">SUM(I57:I59)</f>
        <v>0</v>
      </c>
      <c r="J60" s="48">
        <f t="shared" si="29"/>
        <v>0</v>
      </c>
      <c r="K60" s="47">
        <f t="shared" si="29"/>
        <v>0</v>
      </c>
      <c r="L60" s="40">
        <f t="shared" si="29"/>
        <v>0</v>
      </c>
      <c r="M60" s="41">
        <f t="shared" si="29"/>
        <v>0</v>
      </c>
      <c r="N60" s="41">
        <f t="shared" si="29"/>
        <v>0</v>
      </c>
      <c r="O60" s="41">
        <f t="shared" si="29"/>
        <v>0</v>
      </c>
      <c r="P60" s="41">
        <f t="shared" si="29"/>
        <v>0</v>
      </c>
      <c r="Q60" s="42">
        <f>SUM(L60:P60)</f>
        <v>0</v>
      </c>
      <c r="R60" s="161" t="s">
        <v>71</v>
      </c>
      <c r="S60" s="162"/>
      <c r="T60" s="162"/>
      <c r="U60" s="163"/>
      <c r="V60" s="84">
        <f>SUM(V57:V58)</f>
        <v>0</v>
      </c>
      <c r="W60" s="84">
        <f>SUM(W57:W59)</f>
        <v>0</v>
      </c>
      <c r="X60" s="84">
        <f>SUM(X57:X59)</f>
        <v>0</v>
      </c>
      <c r="Y60" s="89">
        <f>SUM(W60:X60)</f>
        <v>0</v>
      </c>
    </row>
    <row r="61" spans="1:25" ht="120" hidden="1" thickBot="1" x14ac:dyDescent="0.3">
      <c r="D61" s="62">
        <f>H60+H52+E40</f>
        <v>82</v>
      </c>
      <c r="E61" s="53" t="s">
        <v>19</v>
      </c>
      <c r="F61" s="54" t="s">
        <v>20</v>
      </c>
      <c r="G61" s="54" t="s">
        <v>23</v>
      </c>
      <c r="H61" s="55" t="s">
        <v>9</v>
      </c>
      <c r="I61" s="56" t="s">
        <v>21</v>
      </c>
      <c r="J61" s="58" t="s">
        <v>12</v>
      </c>
      <c r="K61" s="57" t="s">
        <v>11</v>
      </c>
      <c r="L61" s="49" t="s">
        <v>0</v>
      </c>
      <c r="M61" s="50" t="s">
        <v>1</v>
      </c>
      <c r="N61" s="50" t="s">
        <v>2</v>
      </c>
      <c r="O61" s="50" t="s">
        <v>16</v>
      </c>
      <c r="P61" s="50" t="s">
        <v>17</v>
      </c>
      <c r="Q61" s="51" t="s">
        <v>18</v>
      </c>
      <c r="R61" s="164" t="s">
        <v>30</v>
      </c>
      <c r="S61" s="165"/>
      <c r="T61" s="165"/>
      <c r="U61" s="166"/>
    </row>
  </sheetData>
  <mergeCells count="56">
    <mergeCell ref="Q59:U59"/>
    <mergeCell ref="R60:U60"/>
    <mergeCell ref="R61:U61"/>
    <mergeCell ref="Q58:U58"/>
    <mergeCell ref="Q56:U56"/>
    <mergeCell ref="Q57:U57"/>
    <mergeCell ref="Q51:U51"/>
    <mergeCell ref="R52:U52"/>
    <mergeCell ref="R53:U53"/>
    <mergeCell ref="Q25:U25"/>
    <mergeCell ref="Q26:U26"/>
    <mergeCell ref="Q27:U27"/>
    <mergeCell ref="Q28:U28"/>
    <mergeCell ref="Q29:U29"/>
    <mergeCell ref="Q30:U30"/>
    <mergeCell ref="Q31:U31"/>
    <mergeCell ref="Q32:U32"/>
    <mergeCell ref="Q35:U35"/>
    <mergeCell ref="Q36:U36"/>
    <mergeCell ref="Q50:U50"/>
    <mergeCell ref="Q33:U33"/>
    <mergeCell ref="Q34:U34"/>
    <mergeCell ref="Q38:U38"/>
    <mergeCell ref="Q49:U49"/>
    <mergeCell ref="Q37:U37"/>
    <mergeCell ref="Q39:U39"/>
    <mergeCell ref="R40:U40"/>
    <mergeCell ref="R41:U41"/>
    <mergeCell ref="Q47:U47"/>
    <mergeCell ref="Q48:U48"/>
    <mergeCell ref="Q44:U44"/>
    <mergeCell ref="Q45:U45"/>
    <mergeCell ref="Q46:U46"/>
    <mergeCell ref="Q6:U6"/>
    <mergeCell ref="Q1:U1"/>
    <mergeCell ref="Q2:U2"/>
    <mergeCell ref="Q3:U3"/>
    <mergeCell ref="Q4:U4"/>
    <mergeCell ref="Q5:U5"/>
    <mergeCell ref="Q18:U18"/>
    <mergeCell ref="Q7:U7"/>
    <mergeCell ref="Q8:U8"/>
    <mergeCell ref="Q9:U9"/>
    <mergeCell ref="Q10:U10"/>
    <mergeCell ref="Q11:U11"/>
    <mergeCell ref="Q12:U12"/>
    <mergeCell ref="Q13:U13"/>
    <mergeCell ref="Q14:U14"/>
    <mergeCell ref="Q15:U15"/>
    <mergeCell ref="Q16:U16"/>
    <mergeCell ref="Q17:U17"/>
    <mergeCell ref="Q21:U21"/>
    <mergeCell ref="R22:U22"/>
    <mergeCell ref="R23:U23"/>
    <mergeCell ref="Q19:U19"/>
    <mergeCell ref="Q20:U20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52"/>
  <sheetViews>
    <sheetView zoomScale="80" zoomScaleNormal="80" workbookViewId="0">
      <selection activeCell="H49" sqref="H49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21.140625" style="61" customWidth="1"/>
    <col min="22" max="24" width="4.140625" style="82" bestFit="1" customWidth="1"/>
  </cols>
  <sheetData>
    <row r="1" spans="1:24" s="13" customFormat="1" ht="66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52" t="s">
        <v>13</v>
      </c>
      <c r="R1" s="153"/>
      <c r="S1" s="153"/>
      <c r="T1" s="153"/>
      <c r="U1" s="154"/>
      <c r="V1" s="81" t="s">
        <v>29</v>
      </c>
      <c r="W1" s="81" t="s">
        <v>27</v>
      </c>
      <c r="X1" s="81" t="s">
        <v>28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55"/>
      <c r="R2" s="156"/>
      <c r="S2" s="156"/>
      <c r="T2" s="156"/>
      <c r="U2" s="157"/>
    </row>
    <row r="3" spans="1:24" s="73" customFormat="1" ht="26.25" customHeight="1" x14ac:dyDescent="0.25">
      <c r="A3" s="96">
        <v>0.41666666666666669</v>
      </c>
      <c r="B3" s="97" t="s">
        <v>32</v>
      </c>
      <c r="C3" s="98">
        <v>0</v>
      </c>
      <c r="D3" s="99">
        <v>0</v>
      </c>
      <c r="E3" s="67">
        <v>0</v>
      </c>
      <c r="F3" s="100" t="s">
        <v>24</v>
      </c>
      <c r="G3" s="100" t="s">
        <v>24</v>
      </c>
      <c r="H3" s="71" t="s">
        <v>24</v>
      </c>
      <c r="I3" s="101" t="s">
        <v>24</v>
      </c>
      <c r="J3" s="72" t="s">
        <v>24</v>
      </c>
      <c r="K3" s="102" t="s">
        <v>24</v>
      </c>
      <c r="L3" s="103" t="s">
        <v>24</v>
      </c>
      <c r="M3" s="100" t="s">
        <v>24</v>
      </c>
      <c r="N3" s="100" t="s">
        <v>24</v>
      </c>
      <c r="O3" s="100" t="s">
        <v>24</v>
      </c>
      <c r="P3" s="102" t="s">
        <v>24</v>
      </c>
      <c r="Q3" s="188" t="s">
        <v>37</v>
      </c>
      <c r="R3" s="189"/>
      <c r="S3" s="189"/>
      <c r="T3" s="189"/>
      <c r="U3" s="190"/>
      <c r="V3" s="83" t="s">
        <v>24</v>
      </c>
      <c r="W3" s="83"/>
      <c r="X3" s="83"/>
    </row>
    <row r="4" spans="1:24" s="73" customFormat="1" ht="26.25" customHeight="1" x14ac:dyDescent="0.25">
      <c r="A4" s="74">
        <v>0.41666666666666669</v>
      </c>
      <c r="B4" s="75" t="s">
        <v>38</v>
      </c>
      <c r="C4" s="93">
        <v>9990</v>
      </c>
      <c r="D4" s="94">
        <v>9993</v>
      </c>
      <c r="E4" s="67">
        <f t="shared" ref="E4:E5" si="0">IF(ISBLANK(C4),0,(D4-C4+1))</f>
        <v>4</v>
      </c>
      <c r="F4" s="90">
        <v>4</v>
      </c>
      <c r="G4" s="76">
        <v>0</v>
      </c>
      <c r="H4" s="71" t="s">
        <v>24</v>
      </c>
      <c r="I4" s="80" t="s">
        <v>24</v>
      </c>
      <c r="J4" s="72" t="s">
        <v>24</v>
      </c>
      <c r="K4" s="77" t="s">
        <v>24</v>
      </c>
      <c r="L4" s="86" t="s">
        <v>24</v>
      </c>
      <c r="M4" s="87" t="s">
        <v>24</v>
      </c>
      <c r="N4" s="87" t="s">
        <v>24</v>
      </c>
      <c r="O4" s="87" t="s">
        <v>24</v>
      </c>
      <c r="P4" s="88" t="s">
        <v>24</v>
      </c>
      <c r="Q4" s="146" t="s">
        <v>42</v>
      </c>
      <c r="R4" s="147"/>
      <c r="S4" s="147"/>
      <c r="T4" s="147"/>
      <c r="U4" s="148"/>
      <c r="V4" s="83">
        <v>85</v>
      </c>
      <c r="W4" s="83" t="s">
        <v>24</v>
      </c>
      <c r="X4" s="83" t="s">
        <v>24</v>
      </c>
    </row>
    <row r="5" spans="1:24" s="73" customFormat="1" ht="26.25" customHeight="1" x14ac:dyDescent="0.25">
      <c r="A5" s="74">
        <v>0.4375</v>
      </c>
      <c r="B5" s="75" t="s">
        <v>25</v>
      </c>
      <c r="C5" s="93">
        <v>9994</v>
      </c>
      <c r="D5" s="94">
        <v>9996</v>
      </c>
      <c r="E5" s="67">
        <f t="shared" si="0"/>
        <v>3</v>
      </c>
      <c r="F5" s="90">
        <v>3</v>
      </c>
      <c r="G5" s="76">
        <v>0</v>
      </c>
      <c r="H5" s="71" t="s">
        <v>24</v>
      </c>
      <c r="I5" s="80" t="s">
        <v>24</v>
      </c>
      <c r="J5" s="72" t="s">
        <v>24</v>
      </c>
      <c r="K5" s="77" t="s">
        <v>24</v>
      </c>
      <c r="L5" s="86" t="s">
        <v>24</v>
      </c>
      <c r="M5" s="87" t="s">
        <v>24</v>
      </c>
      <c r="N5" s="87" t="s">
        <v>24</v>
      </c>
      <c r="O5" s="87" t="s">
        <v>24</v>
      </c>
      <c r="P5" s="88" t="s">
        <v>24</v>
      </c>
      <c r="Q5" s="146" t="s">
        <v>43</v>
      </c>
      <c r="R5" s="147"/>
      <c r="S5" s="147"/>
      <c r="T5" s="147"/>
      <c r="U5" s="148"/>
      <c r="V5" s="83">
        <v>30</v>
      </c>
      <c r="W5" s="83" t="s">
        <v>24</v>
      </c>
      <c r="X5" s="83" t="s">
        <v>24</v>
      </c>
    </row>
    <row r="6" spans="1:24" s="73" customFormat="1" ht="26.25" customHeight="1" x14ac:dyDescent="0.25">
      <c r="A6" s="74">
        <v>0.4375</v>
      </c>
      <c r="B6" s="75" t="s">
        <v>36</v>
      </c>
      <c r="C6" s="93">
        <v>2</v>
      </c>
      <c r="D6" s="94">
        <v>6</v>
      </c>
      <c r="E6" s="67">
        <f>IF(ISBLANK(C6),0,(D6-C6+1))</f>
        <v>5</v>
      </c>
      <c r="F6" s="90">
        <v>5</v>
      </c>
      <c r="G6" s="76">
        <v>0</v>
      </c>
      <c r="H6" s="71" t="s">
        <v>24</v>
      </c>
      <c r="I6" s="80" t="s">
        <v>24</v>
      </c>
      <c r="J6" s="72" t="s">
        <v>24</v>
      </c>
      <c r="K6" s="77" t="s">
        <v>24</v>
      </c>
      <c r="L6" s="86" t="s">
        <v>24</v>
      </c>
      <c r="M6" s="87" t="s">
        <v>24</v>
      </c>
      <c r="N6" s="87" t="s">
        <v>24</v>
      </c>
      <c r="O6" s="87" t="s">
        <v>24</v>
      </c>
      <c r="P6" s="88" t="s">
        <v>24</v>
      </c>
      <c r="Q6" s="146" t="s">
        <v>44</v>
      </c>
      <c r="R6" s="147"/>
      <c r="S6" s="147"/>
      <c r="T6" s="147"/>
      <c r="U6" s="148"/>
      <c r="V6" s="83">
        <v>17</v>
      </c>
      <c r="W6" s="83" t="s">
        <v>24</v>
      </c>
      <c r="X6" s="83" t="s">
        <v>24</v>
      </c>
    </row>
    <row r="7" spans="1:24" s="73" customFormat="1" ht="26.25" customHeight="1" x14ac:dyDescent="0.25">
      <c r="A7" s="68">
        <v>0.45833333333333331</v>
      </c>
      <c r="B7" s="69" t="s">
        <v>33</v>
      </c>
      <c r="C7" s="91">
        <v>3108</v>
      </c>
      <c r="D7" s="92">
        <v>3111</v>
      </c>
      <c r="E7" s="67">
        <f t="shared" ref="E7:E16" si="1">IF(ISBLANK(C7),0,(D7-C7+1))</f>
        <v>4</v>
      </c>
      <c r="F7" s="70">
        <v>2</v>
      </c>
      <c r="G7" s="70">
        <v>0</v>
      </c>
      <c r="H7" s="71">
        <f t="shared" ref="H7" si="2">E7-G7-F7</f>
        <v>2</v>
      </c>
      <c r="I7" s="78">
        <v>2</v>
      </c>
      <c r="J7" s="72">
        <f t="shared" ref="J7:J10" si="3">I7-SUM(L7:P7,K7)</f>
        <v>0</v>
      </c>
      <c r="K7" s="79">
        <v>2</v>
      </c>
      <c r="L7" s="63">
        <v>0</v>
      </c>
      <c r="M7" s="65">
        <v>0</v>
      </c>
      <c r="N7" s="65">
        <v>0</v>
      </c>
      <c r="O7" s="65">
        <v>0</v>
      </c>
      <c r="P7" s="66">
        <v>0</v>
      </c>
      <c r="Q7" s="149"/>
      <c r="R7" s="150"/>
      <c r="S7" s="150"/>
      <c r="T7" s="150"/>
      <c r="U7" s="151"/>
      <c r="V7" s="83" t="s">
        <v>24</v>
      </c>
      <c r="W7" s="83">
        <v>2</v>
      </c>
      <c r="X7" s="83">
        <v>0</v>
      </c>
    </row>
    <row r="8" spans="1:24" s="73" customFormat="1" ht="26.25" customHeight="1" x14ac:dyDescent="0.25">
      <c r="A8" s="74">
        <v>0.45833333333333331</v>
      </c>
      <c r="B8" s="75" t="s">
        <v>39</v>
      </c>
      <c r="C8" s="93">
        <v>9997</v>
      </c>
      <c r="D8" s="94">
        <v>9999</v>
      </c>
      <c r="E8" s="67">
        <f t="shared" si="1"/>
        <v>3</v>
      </c>
      <c r="F8" s="90">
        <v>3</v>
      </c>
      <c r="G8" s="76">
        <v>0</v>
      </c>
      <c r="H8" s="71" t="s">
        <v>24</v>
      </c>
      <c r="I8" s="80" t="s">
        <v>24</v>
      </c>
      <c r="J8" s="72" t="s">
        <v>24</v>
      </c>
      <c r="K8" s="77" t="s">
        <v>24</v>
      </c>
      <c r="L8" s="86" t="s">
        <v>24</v>
      </c>
      <c r="M8" s="87" t="s">
        <v>24</v>
      </c>
      <c r="N8" s="87" t="s">
        <v>24</v>
      </c>
      <c r="O8" s="87" t="s">
        <v>24</v>
      </c>
      <c r="P8" s="88" t="s">
        <v>24</v>
      </c>
      <c r="Q8" s="146" t="s">
        <v>45</v>
      </c>
      <c r="R8" s="147"/>
      <c r="S8" s="147"/>
      <c r="T8" s="147"/>
      <c r="U8" s="148"/>
      <c r="V8" s="83">
        <v>56</v>
      </c>
      <c r="W8" s="83" t="s">
        <v>24</v>
      </c>
      <c r="X8" s="83" t="s">
        <v>24</v>
      </c>
    </row>
    <row r="9" spans="1:24" s="73" customFormat="1" ht="26.25" customHeight="1" x14ac:dyDescent="0.25">
      <c r="A9" s="96">
        <v>0.5</v>
      </c>
      <c r="B9" s="97" t="s">
        <v>26</v>
      </c>
      <c r="C9" s="98">
        <v>0</v>
      </c>
      <c r="D9" s="99">
        <v>0</v>
      </c>
      <c r="E9" s="67">
        <v>0</v>
      </c>
      <c r="F9" s="100" t="s">
        <v>24</v>
      </c>
      <c r="G9" s="100" t="s">
        <v>24</v>
      </c>
      <c r="H9" s="71" t="s">
        <v>24</v>
      </c>
      <c r="I9" s="101" t="s">
        <v>24</v>
      </c>
      <c r="J9" s="72" t="s">
        <v>24</v>
      </c>
      <c r="K9" s="102" t="s">
        <v>24</v>
      </c>
      <c r="L9" s="103" t="s">
        <v>24</v>
      </c>
      <c r="M9" s="100" t="s">
        <v>24</v>
      </c>
      <c r="N9" s="100" t="s">
        <v>24</v>
      </c>
      <c r="O9" s="100" t="s">
        <v>24</v>
      </c>
      <c r="P9" s="102" t="s">
        <v>24</v>
      </c>
      <c r="Q9" s="188" t="s">
        <v>37</v>
      </c>
      <c r="R9" s="189"/>
      <c r="S9" s="189"/>
      <c r="T9" s="189"/>
      <c r="U9" s="190"/>
      <c r="V9" s="83" t="s">
        <v>24</v>
      </c>
      <c r="W9" s="83" t="s">
        <v>24</v>
      </c>
      <c r="X9" s="83" t="s">
        <v>24</v>
      </c>
    </row>
    <row r="10" spans="1:24" s="73" customFormat="1" ht="26.25" customHeight="1" x14ac:dyDescent="0.25">
      <c r="A10" s="68">
        <v>4.1666666666666664E-2</v>
      </c>
      <c r="B10" s="69" t="s">
        <v>15</v>
      </c>
      <c r="C10" s="91">
        <v>3112</v>
      </c>
      <c r="D10" s="92">
        <v>3112</v>
      </c>
      <c r="E10" s="67">
        <f t="shared" si="1"/>
        <v>1</v>
      </c>
      <c r="F10" s="70">
        <v>0</v>
      </c>
      <c r="G10" s="70">
        <v>0</v>
      </c>
      <c r="H10" s="71">
        <f>E10-G10-F10</f>
        <v>1</v>
      </c>
      <c r="I10" s="78">
        <v>1</v>
      </c>
      <c r="J10" s="72">
        <f t="shared" si="3"/>
        <v>0</v>
      </c>
      <c r="K10" s="79">
        <v>0</v>
      </c>
      <c r="L10" s="63">
        <v>0</v>
      </c>
      <c r="M10" s="65">
        <v>0</v>
      </c>
      <c r="N10" s="65">
        <v>1</v>
      </c>
      <c r="O10" s="65">
        <v>0</v>
      </c>
      <c r="P10" s="66">
        <v>0</v>
      </c>
      <c r="Q10" s="149"/>
      <c r="R10" s="150"/>
      <c r="S10" s="150"/>
      <c r="T10" s="150"/>
      <c r="U10" s="151"/>
      <c r="V10" s="83" t="s">
        <v>24</v>
      </c>
      <c r="W10" s="83">
        <v>0</v>
      </c>
      <c r="X10" s="83">
        <v>0</v>
      </c>
    </row>
    <row r="11" spans="1:24" s="73" customFormat="1" ht="26.25" customHeight="1" x14ac:dyDescent="0.25">
      <c r="A11" s="68">
        <v>8.3333333333333329E-2</v>
      </c>
      <c r="B11" s="69" t="s">
        <v>34</v>
      </c>
      <c r="C11" s="91">
        <v>3113</v>
      </c>
      <c r="D11" s="92">
        <v>3116</v>
      </c>
      <c r="E11" s="67">
        <f t="shared" si="1"/>
        <v>4</v>
      </c>
      <c r="F11" s="70">
        <v>0</v>
      </c>
      <c r="G11" s="70">
        <v>0</v>
      </c>
      <c r="H11" s="71">
        <f t="shared" ref="H11:H13" si="4">E11-G11-F11</f>
        <v>4</v>
      </c>
      <c r="I11" s="78">
        <v>4</v>
      </c>
      <c r="J11" s="72">
        <f>I11-SUM(L11:P11,K11)</f>
        <v>0</v>
      </c>
      <c r="K11" s="95">
        <v>0</v>
      </c>
      <c r="L11" s="64">
        <v>4</v>
      </c>
      <c r="M11" s="65">
        <v>0</v>
      </c>
      <c r="N11" s="65">
        <v>0</v>
      </c>
      <c r="O11" s="65">
        <v>0</v>
      </c>
      <c r="P11" s="66">
        <v>0</v>
      </c>
      <c r="Q11" s="173" t="s">
        <v>48</v>
      </c>
      <c r="R11" s="174"/>
      <c r="S11" s="174"/>
      <c r="T11" s="174"/>
      <c r="U11" s="175"/>
      <c r="V11" s="83" t="s">
        <v>24</v>
      </c>
      <c r="W11" s="83">
        <v>0</v>
      </c>
      <c r="X11" s="83">
        <v>0</v>
      </c>
    </row>
    <row r="12" spans="1:24" s="73" customFormat="1" ht="26.25" customHeight="1" x14ac:dyDescent="0.25">
      <c r="A12" s="68">
        <v>0.125</v>
      </c>
      <c r="B12" s="69" t="s">
        <v>40</v>
      </c>
      <c r="C12" s="91">
        <v>3117</v>
      </c>
      <c r="D12" s="92">
        <v>3127</v>
      </c>
      <c r="E12" s="67">
        <f t="shared" si="1"/>
        <v>11</v>
      </c>
      <c r="F12" s="70">
        <v>0</v>
      </c>
      <c r="G12" s="70">
        <v>3</v>
      </c>
      <c r="H12" s="71">
        <f t="shared" si="4"/>
        <v>8</v>
      </c>
      <c r="I12" s="78">
        <v>8</v>
      </c>
      <c r="J12" s="72">
        <f>I12-SUM(L12:P12,K12)</f>
        <v>0</v>
      </c>
      <c r="K12" s="79">
        <v>6</v>
      </c>
      <c r="L12" s="63">
        <v>0</v>
      </c>
      <c r="M12" s="65">
        <v>0</v>
      </c>
      <c r="N12" s="65">
        <v>2</v>
      </c>
      <c r="O12" s="65">
        <v>0</v>
      </c>
      <c r="P12" s="66">
        <v>0</v>
      </c>
      <c r="Q12" s="149"/>
      <c r="R12" s="150"/>
      <c r="S12" s="150"/>
      <c r="T12" s="150"/>
      <c r="U12" s="151"/>
      <c r="V12" s="83" t="s">
        <v>24</v>
      </c>
      <c r="W12" s="83">
        <v>6</v>
      </c>
      <c r="X12" s="83">
        <v>0</v>
      </c>
    </row>
    <row r="13" spans="1:24" s="73" customFormat="1" ht="26.25" customHeight="1" x14ac:dyDescent="0.25">
      <c r="A13" s="68">
        <v>0.16666666666666666</v>
      </c>
      <c r="B13" s="69" t="s">
        <v>34</v>
      </c>
      <c r="C13" s="91">
        <v>3128</v>
      </c>
      <c r="D13" s="92">
        <v>3131</v>
      </c>
      <c r="E13" s="67">
        <f t="shared" si="1"/>
        <v>4</v>
      </c>
      <c r="F13" s="70">
        <v>0</v>
      </c>
      <c r="G13" s="70">
        <v>0</v>
      </c>
      <c r="H13" s="71">
        <f t="shared" si="4"/>
        <v>4</v>
      </c>
      <c r="I13" s="78">
        <v>4</v>
      </c>
      <c r="J13" s="72">
        <f t="shared" ref="J13" si="5">I13-SUM(L13:P13,K13)</f>
        <v>0</v>
      </c>
      <c r="K13" s="79">
        <v>2</v>
      </c>
      <c r="L13" s="63">
        <v>0</v>
      </c>
      <c r="M13" s="65">
        <v>2</v>
      </c>
      <c r="N13" s="65">
        <v>0</v>
      </c>
      <c r="O13" s="65">
        <v>0</v>
      </c>
      <c r="P13" s="66">
        <v>0</v>
      </c>
      <c r="Q13" s="149"/>
      <c r="R13" s="150"/>
      <c r="S13" s="150"/>
      <c r="T13" s="150"/>
      <c r="U13" s="151"/>
      <c r="V13" s="83" t="s">
        <v>24</v>
      </c>
      <c r="W13" s="83">
        <v>2</v>
      </c>
      <c r="X13" s="83">
        <v>0</v>
      </c>
    </row>
    <row r="14" spans="1:24" s="73" customFormat="1" ht="26.25" customHeight="1" x14ac:dyDescent="0.25">
      <c r="A14" s="74">
        <v>0.16666666666666666</v>
      </c>
      <c r="B14" s="75" t="s">
        <v>41</v>
      </c>
      <c r="C14" s="93">
        <v>7</v>
      </c>
      <c r="D14" s="94">
        <v>10</v>
      </c>
      <c r="E14" s="67">
        <f t="shared" si="1"/>
        <v>4</v>
      </c>
      <c r="F14" s="90">
        <v>4</v>
      </c>
      <c r="G14" s="76">
        <v>0</v>
      </c>
      <c r="H14" s="71" t="s">
        <v>24</v>
      </c>
      <c r="I14" s="80" t="s">
        <v>24</v>
      </c>
      <c r="J14" s="72" t="s">
        <v>24</v>
      </c>
      <c r="K14" s="77" t="s">
        <v>24</v>
      </c>
      <c r="L14" s="86" t="s">
        <v>24</v>
      </c>
      <c r="M14" s="87" t="s">
        <v>24</v>
      </c>
      <c r="N14" s="87" t="s">
        <v>24</v>
      </c>
      <c r="O14" s="87" t="s">
        <v>24</v>
      </c>
      <c r="P14" s="88" t="s">
        <v>24</v>
      </c>
      <c r="Q14" s="146" t="s">
        <v>46</v>
      </c>
      <c r="R14" s="147"/>
      <c r="S14" s="147"/>
      <c r="T14" s="147"/>
      <c r="U14" s="148"/>
      <c r="V14" s="83">
        <v>40</v>
      </c>
      <c r="W14" s="83" t="s">
        <v>24</v>
      </c>
      <c r="X14" s="83" t="s">
        <v>24</v>
      </c>
    </row>
    <row r="15" spans="1:24" s="73" customFormat="1" ht="26.25" customHeight="1" x14ac:dyDescent="0.25">
      <c r="A15" s="74">
        <v>0.20833333333333334</v>
      </c>
      <c r="B15" s="75" t="s">
        <v>14</v>
      </c>
      <c r="C15" s="93">
        <v>3376</v>
      </c>
      <c r="D15" s="94">
        <v>3380</v>
      </c>
      <c r="E15" s="67">
        <f t="shared" si="1"/>
        <v>5</v>
      </c>
      <c r="F15" s="90">
        <v>5</v>
      </c>
      <c r="G15" s="76">
        <v>0</v>
      </c>
      <c r="H15" s="71" t="s">
        <v>24</v>
      </c>
      <c r="I15" s="80" t="s">
        <v>24</v>
      </c>
      <c r="J15" s="72" t="s">
        <v>24</v>
      </c>
      <c r="K15" s="77" t="s">
        <v>24</v>
      </c>
      <c r="L15" s="86" t="s">
        <v>24</v>
      </c>
      <c r="M15" s="87" t="s">
        <v>24</v>
      </c>
      <c r="N15" s="87" t="s">
        <v>24</v>
      </c>
      <c r="O15" s="87" t="s">
        <v>24</v>
      </c>
      <c r="P15" s="88" t="s">
        <v>24</v>
      </c>
      <c r="Q15" s="146" t="s">
        <v>47</v>
      </c>
      <c r="R15" s="147"/>
      <c r="S15" s="147"/>
      <c r="T15" s="147"/>
      <c r="U15" s="148"/>
      <c r="V15" s="83">
        <v>24</v>
      </c>
      <c r="W15" s="83" t="s">
        <v>24</v>
      </c>
      <c r="X15" s="83" t="s">
        <v>24</v>
      </c>
    </row>
    <row r="16" spans="1:24" s="73" customFormat="1" ht="26.25" customHeight="1" x14ac:dyDescent="0.25">
      <c r="A16" s="105" t="s">
        <v>35</v>
      </c>
      <c r="B16" s="106" t="s">
        <v>52</v>
      </c>
      <c r="C16" s="107">
        <v>3357</v>
      </c>
      <c r="D16" s="108">
        <v>3376</v>
      </c>
      <c r="E16" s="67">
        <f t="shared" si="1"/>
        <v>20</v>
      </c>
      <c r="F16" s="109">
        <v>20</v>
      </c>
      <c r="G16" s="110">
        <v>0</v>
      </c>
      <c r="H16" s="71">
        <f>E16-F16-G16</f>
        <v>0</v>
      </c>
      <c r="I16" s="111" t="s">
        <v>24</v>
      </c>
      <c r="J16" s="72" t="s">
        <v>24</v>
      </c>
      <c r="K16" s="112" t="s">
        <v>24</v>
      </c>
      <c r="L16" s="113" t="s">
        <v>24</v>
      </c>
      <c r="M16" s="114" t="s">
        <v>24</v>
      </c>
      <c r="N16" s="114" t="s">
        <v>24</v>
      </c>
      <c r="O16" s="114" t="s">
        <v>24</v>
      </c>
      <c r="P16" s="115" t="s">
        <v>24</v>
      </c>
      <c r="Q16" s="191" t="s">
        <v>53</v>
      </c>
      <c r="R16" s="192"/>
      <c r="S16" s="192"/>
      <c r="T16" s="192"/>
      <c r="U16" s="193"/>
      <c r="V16" s="83"/>
      <c r="W16" s="83" t="s">
        <v>24</v>
      </c>
      <c r="X16" s="83" t="s">
        <v>24</v>
      </c>
    </row>
    <row r="17" spans="1:26" ht="7.5" customHeight="1" thickBot="1" x14ac:dyDescent="0.3">
      <c r="A17" s="26"/>
      <c r="B17" s="27"/>
      <c r="C17" s="31"/>
      <c r="D17" s="32"/>
      <c r="E17" s="33">
        <v>0</v>
      </c>
      <c r="F17" s="29"/>
      <c r="G17" s="29"/>
      <c r="H17" s="34">
        <v>0</v>
      </c>
      <c r="I17" s="35"/>
      <c r="J17" s="37"/>
      <c r="K17" s="36"/>
      <c r="L17" s="28"/>
      <c r="M17" s="29"/>
      <c r="N17" s="29"/>
      <c r="O17" s="29"/>
      <c r="P17" s="30"/>
      <c r="Q17" s="158"/>
      <c r="R17" s="159"/>
      <c r="S17" s="159"/>
      <c r="T17" s="159"/>
      <c r="U17" s="160"/>
    </row>
    <row r="18" spans="1:26" s="38" customFormat="1" ht="30.75" customHeight="1" x14ac:dyDescent="0.25">
      <c r="B18" s="39"/>
      <c r="C18" s="104" t="s">
        <v>54</v>
      </c>
      <c r="D18" s="85">
        <f>E32+H44+H51</f>
        <v>50</v>
      </c>
      <c r="E18" s="43">
        <f>SUM(E2:E17)</f>
        <v>68</v>
      </c>
      <c r="F18" s="44">
        <f>SUM(F2:F17)</f>
        <v>46</v>
      </c>
      <c r="G18" s="44">
        <f>SUM(G2:G17)</f>
        <v>3</v>
      </c>
      <c r="H18" s="45">
        <f>E18-F18-G18</f>
        <v>19</v>
      </c>
      <c r="I18" s="46">
        <f t="shared" ref="I18:P18" si="6">SUM(I2:I17)</f>
        <v>19</v>
      </c>
      <c r="J18" s="48">
        <f t="shared" si="6"/>
        <v>0</v>
      </c>
      <c r="K18" s="47">
        <f t="shared" si="6"/>
        <v>10</v>
      </c>
      <c r="L18" s="40">
        <f t="shared" si="6"/>
        <v>4</v>
      </c>
      <c r="M18" s="41">
        <f t="shared" si="6"/>
        <v>2</v>
      </c>
      <c r="N18" s="41">
        <f t="shared" si="6"/>
        <v>3</v>
      </c>
      <c r="O18" s="41">
        <f t="shared" si="6"/>
        <v>0</v>
      </c>
      <c r="P18" s="41">
        <f t="shared" si="6"/>
        <v>0</v>
      </c>
      <c r="Q18" s="42">
        <f>SUM(L18:P18)</f>
        <v>9</v>
      </c>
      <c r="R18" s="161" t="s">
        <v>50</v>
      </c>
      <c r="S18" s="162"/>
      <c r="T18" s="162"/>
      <c r="U18" s="163"/>
      <c r="V18" s="104">
        <f>SUM(V2:V15)</f>
        <v>252</v>
      </c>
      <c r="W18" s="84">
        <f>SUM(W2:W17)</f>
        <v>10</v>
      </c>
      <c r="X18" s="84">
        <f>SUM(X2:X17)</f>
        <v>0</v>
      </c>
      <c r="Y18" s="89">
        <f>SUM(W18:X18)</f>
        <v>10</v>
      </c>
      <c r="Z18" s="116" t="s">
        <v>59</v>
      </c>
    </row>
    <row r="19" spans="1:26" ht="120" thickBot="1" x14ac:dyDescent="0.3">
      <c r="E19" s="53" t="s">
        <v>19</v>
      </c>
      <c r="F19" s="54" t="s">
        <v>20</v>
      </c>
      <c r="G19" s="54" t="s">
        <v>23</v>
      </c>
      <c r="H19" s="55" t="s">
        <v>9</v>
      </c>
      <c r="I19" s="56" t="s">
        <v>21</v>
      </c>
      <c r="J19" s="58" t="s">
        <v>12</v>
      </c>
      <c r="K19" s="57" t="s">
        <v>11</v>
      </c>
      <c r="L19" s="49" t="s">
        <v>0</v>
      </c>
      <c r="M19" s="50" t="s">
        <v>1</v>
      </c>
      <c r="N19" s="50" t="s">
        <v>2</v>
      </c>
      <c r="O19" s="50" t="s">
        <v>16</v>
      </c>
      <c r="P19" s="50" t="s">
        <v>17</v>
      </c>
      <c r="Q19" s="51" t="s">
        <v>18</v>
      </c>
      <c r="R19" s="164" t="s">
        <v>49</v>
      </c>
      <c r="S19" s="165"/>
      <c r="T19" s="165"/>
      <c r="U19" s="166"/>
    </row>
    <row r="20" spans="1:26" s="52" customFormat="1" x14ac:dyDescent="0.25">
      <c r="A20"/>
      <c r="B20" s="1"/>
      <c r="H20" s="84" t="s">
        <v>57</v>
      </c>
      <c r="I20" s="59">
        <f>I18+G18</f>
        <v>22</v>
      </c>
      <c r="J20" s="38"/>
      <c r="K20" s="60"/>
      <c r="M20" s="52">
        <f>L18+M18</f>
        <v>6</v>
      </c>
      <c r="N20" s="52" t="s">
        <v>58</v>
      </c>
      <c r="Q20" s="61"/>
      <c r="R20" s="61"/>
      <c r="S20" s="61"/>
      <c r="T20" s="61"/>
      <c r="U20" s="61"/>
      <c r="V20" s="82"/>
      <c r="W20" s="82"/>
      <c r="X20" s="82"/>
    </row>
    <row r="21" spans="1:26" s="52" customFormat="1" ht="15.75" thickBot="1" x14ac:dyDescent="0.3">
      <c r="A21" t="s">
        <v>55</v>
      </c>
      <c r="B21" s="1"/>
      <c r="I21" s="59"/>
      <c r="J21" s="38"/>
      <c r="K21" s="60"/>
      <c r="Q21" s="61"/>
      <c r="R21" s="61"/>
      <c r="S21" s="61"/>
      <c r="T21" s="61"/>
      <c r="U21" s="61"/>
      <c r="V21" s="82"/>
      <c r="W21" s="82"/>
      <c r="X21" s="82"/>
    </row>
    <row r="22" spans="1:26" s="13" customFormat="1" ht="66" x14ac:dyDescent="0.25">
      <c r="A22"/>
      <c r="B22" s="1"/>
      <c r="C22" s="5" t="s">
        <v>5</v>
      </c>
      <c r="D22" s="6" t="s">
        <v>6</v>
      </c>
      <c r="E22" s="7" t="s">
        <v>7</v>
      </c>
      <c r="F22" s="8" t="s">
        <v>8</v>
      </c>
      <c r="G22" s="8" t="s">
        <v>22</v>
      </c>
      <c r="H22" s="9" t="s">
        <v>9</v>
      </c>
      <c r="I22" s="10" t="s">
        <v>10</v>
      </c>
      <c r="J22" s="12" t="s">
        <v>12</v>
      </c>
      <c r="K22" s="11" t="s">
        <v>11</v>
      </c>
      <c r="L22" s="2" t="s">
        <v>0</v>
      </c>
      <c r="M22" s="3" t="s">
        <v>1</v>
      </c>
      <c r="N22" s="3" t="s">
        <v>2</v>
      </c>
      <c r="O22" s="3" t="s">
        <v>3</v>
      </c>
      <c r="P22" s="4" t="s">
        <v>4</v>
      </c>
      <c r="Q22" s="152" t="s">
        <v>13</v>
      </c>
      <c r="R22" s="153"/>
      <c r="S22" s="153"/>
      <c r="T22" s="153"/>
      <c r="U22" s="154"/>
      <c r="V22" s="81" t="s">
        <v>29</v>
      </c>
      <c r="W22" s="81" t="s">
        <v>27</v>
      </c>
      <c r="X22" s="81" t="s">
        <v>28</v>
      </c>
    </row>
    <row r="23" spans="1:26" ht="7.5" customHeight="1" x14ac:dyDescent="0.25">
      <c r="A23" s="14"/>
      <c r="B23" s="15"/>
      <c r="C23" s="19"/>
      <c r="D23" s="20"/>
      <c r="E23" s="21">
        <v>0</v>
      </c>
      <c r="F23" s="17"/>
      <c r="G23" s="17"/>
      <c r="H23" s="22">
        <v>0</v>
      </c>
      <c r="I23" s="23"/>
      <c r="J23" s="25"/>
      <c r="K23" s="24"/>
      <c r="L23" s="16"/>
      <c r="M23" s="17"/>
      <c r="N23" s="17"/>
      <c r="O23" s="17"/>
      <c r="P23" s="18"/>
      <c r="Q23" s="155"/>
      <c r="R23" s="156"/>
      <c r="S23" s="156"/>
      <c r="T23" s="156"/>
      <c r="U23" s="157"/>
    </row>
    <row r="24" spans="1:26" s="73" customFormat="1" ht="26.25" customHeight="1" x14ac:dyDescent="0.25">
      <c r="A24" s="96">
        <v>0.41666666666666669</v>
      </c>
      <c r="B24" s="97" t="s">
        <v>32</v>
      </c>
      <c r="C24" s="98">
        <v>0</v>
      </c>
      <c r="D24" s="99">
        <v>0</v>
      </c>
      <c r="E24" s="67">
        <v>0</v>
      </c>
      <c r="F24" s="100" t="s">
        <v>24</v>
      </c>
      <c r="G24" s="100" t="s">
        <v>24</v>
      </c>
      <c r="H24" s="71" t="s">
        <v>24</v>
      </c>
      <c r="I24" s="101" t="s">
        <v>24</v>
      </c>
      <c r="J24" s="72" t="s">
        <v>24</v>
      </c>
      <c r="K24" s="102" t="s">
        <v>24</v>
      </c>
      <c r="L24" s="103" t="s">
        <v>24</v>
      </c>
      <c r="M24" s="100" t="s">
        <v>24</v>
      </c>
      <c r="N24" s="100" t="s">
        <v>24</v>
      </c>
      <c r="O24" s="100" t="s">
        <v>24</v>
      </c>
      <c r="P24" s="102" t="s">
        <v>24</v>
      </c>
      <c r="Q24" s="188" t="s">
        <v>37</v>
      </c>
      <c r="R24" s="189"/>
      <c r="S24" s="189"/>
      <c r="T24" s="189"/>
      <c r="U24" s="190"/>
      <c r="V24" s="83" t="s">
        <v>24</v>
      </c>
      <c r="W24" s="83"/>
      <c r="X24" s="83"/>
    </row>
    <row r="25" spans="1:26" s="73" customFormat="1" ht="26.25" customHeight="1" x14ac:dyDescent="0.25">
      <c r="A25" s="68">
        <v>0.45833333333333331</v>
      </c>
      <c r="B25" s="69" t="s">
        <v>33</v>
      </c>
      <c r="C25" s="91">
        <v>3108</v>
      </c>
      <c r="D25" s="92">
        <v>3111</v>
      </c>
      <c r="E25" s="67">
        <f t="shared" ref="E25" si="7">IF(ISBLANK(C25),0,(D25-C25+1))</f>
        <v>4</v>
      </c>
      <c r="F25" s="70">
        <v>0</v>
      </c>
      <c r="G25" s="70">
        <v>0</v>
      </c>
      <c r="H25" s="71">
        <f t="shared" ref="H25" si="8">E25-G25-F25</f>
        <v>4</v>
      </c>
      <c r="I25" s="78">
        <v>2</v>
      </c>
      <c r="J25" s="72">
        <f t="shared" ref="J25" si="9">I25-SUM(L25:P25,K25)</f>
        <v>0</v>
      </c>
      <c r="K25" s="79">
        <v>2</v>
      </c>
      <c r="L25" s="63">
        <v>0</v>
      </c>
      <c r="M25" s="65">
        <v>0</v>
      </c>
      <c r="N25" s="65">
        <v>0</v>
      </c>
      <c r="O25" s="65">
        <v>0</v>
      </c>
      <c r="P25" s="66">
        <v>0</v>
      </c>
      <c r="Q25" s="149"/>
      <c r="R25" s="150"/>
      <c r="S25" s="150"/>
      <c r="T25" s="150"/>
      <c r="U25" s="151"/>
      <c r="V25" s="83" t="s">
        <v>24</v>
      </c>
      <c r="W25" s="83">
        <v>2</v>
      </c>
      <c r="X25" s="83">
        <v>0</v>
      </c>
    </row>
    <row r="26" spans="1:26" s="73" customFormat="1" ht="26.25" customHeight="1" x14ac:dyDescent="0.25">
      <c r="A26" s="96">
        <v>0.5</v>
      </c>
      <c r="B26" s="97" t="s">
        <v>26</v>
      </c>
      <c r="C26" s="98">
        <v>0</v>
      </c>
      <c r="D26" s="99">
        <v>0</v>
      </c>
      <c r="E26" s="67">
        <v>0</v>
      </c>
      <c r="F26" s="100" t="s">
        <v>24</v>
      </c>
      <c r="G26" s="100" t="s">
        <v>24</v>
      </c>
      <c r="H26" s="71" t="s">
        <v>24</v>
      </c>
      <c r="I26" s="101" t="s">
        <v>24</v>
      </c>
      <c r="J26" s="72" t="s">
        <v>24</v>
      </c>
      <c r="K26" s="102" t="s">
        <v>24</v>
      </c>
      <c r="L26" s="103" t="s">
        <v>24</v>
      </c>
      <c r="M26" s="100" t="s">
        <v>24</v>
      </c>
      <c r="N26" s="100" t="s">
        <v>24</v>
      </c>
      <c r="O26" s="100" t="s">
        <v>24</v>
      </c>
      <c r="P26" s="102" t="s">
        <v>24</v>
      </c>
      <c r="Q26" s="188" t="s">
        <v>37</v>
      </c>
      <c r="R26" s="189"/>
      <c r="S26" s="189"/>
      <c r="T26" s="189"/>
      <c r="U26" s="190"/>
      <c r="V26" s="83" t="s">
        <v>24</v>
      </c>
      <c r="W26" s="83" t="s">
        <v>24</v>
      </c>
      <c r="X26" s="83" t="s">
        <v>24</v>
      </c>
    </row>
    <row r="27" spans="1:26" s="73" customFormat="1" ht="26.25" customHeight="1" x14ac:dyDescent="0.25">
      <c r="A27" s="68">
        <v>4.1666666666666664E-2</v>
      </c>
      <c r="B27" s="69" t="s">
        <v>15</v>
      </c>
      <c r="C27" s="91">
        <v>3112</v>
      </c>
      <c r="D27" s="92">
        <v>3112</v>
      </c>
      <c r="E27" s="67">
        <f t="shared" ref="E27:E30" si="10">IF(ISBLANK(C27),0,(D27-C27+1))</f>
        <v>1</v>
      </c>
      <c r="F27" s="70">
        <v>0</v>
      </c>
      <c r="G27" s="70">
        <v>0</v>
      </c>
      <c r="H27" s="71">
        <f>E27-G27-F27</f>
        <v>1</v>
      </c>
      <c r="I27" s="78">
        <v>1</v>
      </c>
      <c r="J27" s="72">
        <f t="shared" ref="J27" si="11">I27-SUM(L27:P27,K27)</f>
        <v>0</v>
      </c>
      <c r="K27" s="79">
        <v>0</v>
      </c>
      <c r="L27" s="63">
        <v>0</v>
      </c>
      <c r="M27" s="65">
        <v>0</v>
      </c>
      <c r="N27" s="65">
        <v>1</v>
      </c>
      <c r="O27" s="65">
        <v>0</v>
      </c>
      <c r="P27" s="66">
        <v>0</v>
      </c>
      <c r="Q27" s="149"/>
      <c r="R27" s="150"/>
      <c r="S27" s="150"/>
      <c r="T27" s="150"/>
      <c r="U27" s="151"/>
      <c r="V27" s="83" t="s">
        <v>24</v>
      </c>
      <c r="W27" s="83">
        <v>0</v>
      </c>
      <c r="X27" s="83">
        <v>0</v>
      </c>
    </row>
    <row r="28" spans="1:26" s="73" customFormat="1" ht="26.25" customHeight="1" x14ac:dyDescent="0.25">
      <c r="A28" s="68">
        <v>8.3333333333333329E-2</v>
      </c>
      <c r="B28" s="69" t="s">
        <v>34</v>
      </c>
      <c r="C28" s="91">
        <v>3113</v>
      </c>
      <c r="D28" s="92">
        <v>3116</v>
      </c>
      <c r="E28" s="67">
        <f t="shared" si="10"/>
        <v>4</v>
      </c>
      <c r="F28" s="70">
        <v>0</v>
      </c>
      <c r="G28" s="70">
        <v>0</v>
      </c>
      <c r="H28" s="71">
        <f t="shared" ref="H28:H30" si="12">E28-G28-F28</f>
        <v>4</v>
      </c>
      <c r="I28" s="78">
        <v>4</v>
      </c>
      <c r="J28" s="72">
        <f>I28-SUM(L28:P28,K28)</f>
        <v>0</v>
      </c>
      <c r="K28" s="95">
        <v>0</v>
      </c>
      <c r="L28" s="64">
        <v>4</v>
      </c>
      <c r="M28" s="65">
        <v>0</v>
      </c>
      <c r="N28" s="65">
        <v>0</v>
      </c>
      <c r="O28" s="65">
        <v>0</v>
      </c>
      <c r="P28" s="66">
        <v>0</v>
      </c>
      <c r="Q28" s="173" t="s">
        <v>48</v>
      </c>
      <c r="R28" s="174"/>
      <c r="S28" s="174"/>
      <c r="T28" s="174"/>
      <c r="U28" s="175"/>
      <c r="V28" s="83" t="s">
        <v>24</v>
      </c>
      <c r="W28" s="83">
        <v>0</v>
      </c>
      <c r="X28" s="83">
        <v>0</v>
      </c>
    </row>
    <row r="29" spans="1:26" s="73" customFormat="1" ht="26.25" customHeight="1" x14ac:dyDescent="0.25">
      <c r="A29" s="68">
        <v>0.125</v>
      </c>
      <c r="B29" s="69" t="s">
        <v>40</v>
      </c>
      <c r="C29" s="91">
        <v>3117</v>
      </c>
      <c r="D29" s="92">
        <v>3127</v>
      </c>
      <c r="E29" s="67">
        <f t="shared" si="10"/>
        <v>11</v>
      </c>
      <c r="F29" s="70">
        <v>0</v>
      </c>
      <c r="G29" s="70">
        <v>3</v>
      </c>
      <c r="H29" s="71">
        <f t="shared" si="12"/>
        <v>8</v>
      </c>
      <c r="I29" s="78">
        <v>8</v>
      </c>
      <c r="J29" s="72">
        <f>I29-SUM(L29:P29,K29)</f>
        <v>0</v>
      </c>
      <c r="K29" s="79">
        <v>6</v>
      </c>
      <c r="L29" s="63">
        <v>0</v>
      </c>
      <c r="M29" s="65">
        <v>0</v>
      </c>
      <c r="N29" s="65">
        <v>2</v>
      </c>
      <c r="O29" s="65">
        <v>0</v>
      </c>
      <c r="P29" s="66">
        <v>0</v>
      </c>
      <c r="Q29" s="149"/>
      <c r="R29" s="150"/>
      <c r="S29" s="150"/>
      <c r="T29" s="150"/>
      <c r="U29" s="151"/>
      <c r="V29" s="83" t="s">
        <v>24</v>
      </c>
      <c r="W29" s="83">
        <v>6</v>
      </c>
      <c r="X29" s="83">
        <v>0</v>
      </c>
    </row>
    <row r="30" spans="1:26" s="73" customFormat="1" ht="26.25" customHeight="1" x14ac:dyDescent="0.25">
      <c r="A30" s="68">
        <v>0.16666666666666666</v>
      </c>
      <c r="B30" s="69" t="s">
        <v>34</v>
      </c>
      <c r="C30" s="91">
        <v>3128</v>
      </c>
      <c r="D30" s="92">
        <v>3131</v>
      </c>
      <c r="E30" s="67">
        <f t="shared" si="10"/>
        <v>4</v>
      </c>
      <c r="F30" s="70">
        <v>0</v>
      </c>
      <c r="G30" s="70">
        <v>0</v>
      </c>
      <c r="H30" s="71">
        <f t="shared" si="12"/>
        <v>4</v>
      </c>
      <c r="I30" s="78">
        <v>4</v>
      </c>
      <c r="J30" s="72">
        <f t="shared" ref="J30" si="13">I30-SUM(L30:P30,K30)</f>
        <v>0</v>
      </c>
      <c r="K30" s="79">
        <v>2</v>
      </c>
      <c r="L30" s="63">
        <v>0</v>
      </c>
      <c r="M30" s="65">
        <v>2</v>
      </c>
      <c r="N30" s="65">
        <v>0</v>
      </c>
      <c r="O30" s="65">
        <v>0</v>
      </c>
      <c r="P30" s="66">
        <v>0</v>
      </c>
      <c r="Q30" s="149"/>
      <c r="R30" s="150"/>
      <c r="S30" s="150"/>
      <c r="T30" s="150"/>
      <c r="U30" s="151"/>
      <c r="V30" s="83" t="s">
        <v>24</v>
      </c>
      <c r="W30" s="83">
        <v>2</v>
      </c>
      <c r="X30" s="83">
        <v>0</v>
      </c>
    </row>
    <row r="31" spans="1:26" ht="7.5" customHeight="1" thickBot="1" x14ac:dyDescent="0.3">
      <c r="A31" s="26"/>
      <c r="B31" s="27"/>
      <c r="C31" s="31"/>
      <c r="D31" s="32"/>
      <c r="E31" s="33">
        <v>0</v>
      </c>
      <c r="F31" s="29"/>
      <c r="G31" s="29"/>
      <c r="H31" s="34">
        <v>0</v>
      </c>
      <c r="I31" s="35"/>
      <c r="J31" s="37"/>
      <c r="K31" s="36"/>
      <c r="L31" s="28"/>
      <c r="M31" s="29"/>
      <c r="N31" s="29"/>
      <c r="O31" s="29"/>
      <c r="P31" s="30"/>
      <c r="Q31" s="158"/>
      <c r="R31" s="159"/>
      <c r="S31" s="159"/>
      <c r="T31" s="159"/>
      <c r="U31" s="160"/>
    </row>
    <row r="32" spans="1:26" s="38" customFormat="1" ht="30.75" customHeight="1" x14ac:dyDescent="0.25">
      <c r="B32" s="39"/>
      <c r="C32" s="104"/>
      <c r="D32" s="85"/>
      <c r="E32" s="43">
        <f>SUM(E23:E31)</f>
        <v>24</v>
      </c>
      <c r="F32" s="44">
        <f>SUM(F23:F31)</f>
        <v>0</v>
      </c>
      <c r="G32" s="44">
        <f>SUM(G23:G31)</f>
        <v>3</v>
      </c>
      <c r="H32" s="45">
        <f>E32-F32-G32</f>
        <v>21</v>
      </c>
      <c r="I32" s="46">
        <f t="shared" ref="I32:P32" si="14">SUM(I23:I31)</f>
        <v>19</v>
      </c>
      <c r="J32" s="48">
        <f t="shared" si="14"/>
        <v>0</v>
      </c>
      <c r="K32" s="47">
        <f t="shared" si="14"/>
        <v>10</v>
      </c>
      <c r="L32" s="40">
        <f t="shared" si="14"/>
        <v>4</v>
      </c>
      <c r="M32" s="41">
        <f t="shared" si="14"/>
        <v>2</v>
      </c>
      <c r="N32" s="41">
        <f t="shared" si="14"/>
        <v>3</v>
      </c>
      <c r="O32" s="41">
        <f t="shared" si="14"/>
        <v>0</v>
      </c>
      <c r="P32" s="41">
        <f t="shared" si="14"/>
        <v>0</v>
      </c>
      <c r="Q32" s="42">
        <f>SUM(L32:P32)</f>
        <v>9</v>
      </c>
      <c r="R32" s="161"/>
      <c r="S32" s="162"/>
      <c r="T32" s="162"/>
      <c r="U32" s="163"/>
      <c r="V32" s="104">
        <f>SUM(V23:V30)</f>
        <v>0</v>
      </c>
      <c r="W32" s="84">
        <f>SUM(W23:W31)</f>
        <v>10</v>
      </c>
      <c r="X32" s="84">
        <f>SUM(X23:X31)</f>
        <v>0</v>
      </c>
      <c r="Y32" s="89">
        <f>SUM(W32:X32)</f>
        <v>10</v>
      </c>
    </row>
    <row r="33" spans="1:25" ht="120" thickBot="1" x14ac:dyDescent="0.3">
      <c r="E33" s="53" t="s">
        <v>19</v>
      </c>
      <c r="F33" s="54" t="s">
        <v>20</v>
      </c>
      <c r="G33" s="54" t="s">
        <v>23</v>
      </c>
      <c r="H33" s="55" t="s">
        <v>9</v>
      </c>
      <c r="I33" s="56" t="s">
        <v>21</v>
      </c>
      <c r="J33" s="58" t="s">
        <v>12</v>
      </c>
      <c r="K33" s="57" t="s">
        <v>11</v>
      </c>
      <c r="L33" s="49" t="s">
        <v>0</v>
      </c>
      <c r="M33" s="50" t="s">
        <v>1</v>
      </c>
      <c r="N33" s="50" t="s">
        <v>2</v>
      </c>
      <c r="O33" s="50" t="s">
        <v>16</v>
      </c>
      <c r="P33" s="50" t="s">
        <v>17</v>
      </c>
      <c r="Q33" s="51" t="s">
        <v>18</v>
      </c>
      <c r="R33" s="164"/>
      <c r="S33" s="165"/>
      <c r="T33" s="165"/>
      <c r="U33" s="166"/>
    </row>
    <row r="34" spans="1:25" ht="15.75" thickBot="1" x14ac:dyDescent="0.3"/>
    <row r="35" spans="1:25" s="13" customFormat="1" ht="66" x14ac:dyDescent="0.25">
      <c r="A35"/>
      <c r="B35" s="1"/>
      <c r="C35" s="5" t="s">
        <v>5</v>
      </c>
      <c r="D35" s="6" t="s">
        <v>6</v>
      </c>
      <c r="E35" s="7" t="s">
        <v>7</v>
      </c>
      <c r="F35" s="8" t="s">
        <v>8</v>
      </c>
      <c r="G35" s="8" t="s">
        <v>22</v>
      </c>
      <c r="H35" s="9" t="s">
        <v>51</v>
      </c>
      <c r="I35" s="10" t="s">
        <v>10</v>
      </c>
      <c r="J35" s="12" t="s">
        <v>12</v>
      </c>
      <c r="K35" s="11" t="s">
        <v>11</v>
      </c>
      <c r="L35" s="2" t="s">
        <v>0</v>
      </c>
      <c r="M35" s="3" t="s">
        <v>1</v>
      </c>
      <c r="N35" s="3" t="s">
        <v>2</v>
      </c>
      <c r="O35" s="3" t="s">
        <v>3</v>
      </c>
      <c r="P35" s="4" t="s">
        <v>4</v>
      </c>
      <c r="Q35" s="152" t="s">
        <v>13</v>
      </c>
      <c r="R35" s="153"/>
      <c r="S35" s="153"/>
      <c r="T35" s="153"/>
      <c r="U35" s="154"/>
      <c r="V35" s="81" t="s">
        <v>29</v>
      </c>
      <c r="W35" s="81" t="s">
        <v>27</v>
      </c>
      <c r="X35" s="81" t="s">
        <v>28</v>
      </c>
    </row>
    <row r="36" spans="1:25" ht="7.5" customHeight="1" x14ac:dyDescent="0.25">
      <c r="A36" s="14"/>
      <c r="B36" s="15"/>
      <c r="C36" s="19"/>
      <c r="D36" s="20"/>
      <c r="E36" s="21">
        <v>0</v>
      </c>
      <c r="F36" s="17"/>
      <c r="G36" s="17"/>
      <c r="H36" s="22">
        <v>0</v>
      </c>
      <c r="I36" s="23"/>
      <c r="J36" s="25"/>
      <c r="K36" s="24"/>
      <c r="L36" s="16"/>
      <c r="M36" s="17"/>
      <c r="N36" s="17"/>
      <c r="O36" s="17"/>
      <c r="P36" s="18"/>
      <c r="Q36" s="155"/>
      <c r="R36" s="156"/>
      <c r="S36" s="156"/>
      <c r="T36" s="156"/>
      <c r="U36" s="157"/>
    </row>
    <row r="37" spans="1:25" s="73" customFormat="1" ht="26.25" customHeight="1" x14ac:dyDescent="0.25">
      <c r="A37" s="74">
        <v>0.41666666666666669</v>
      </c>
      <c r="B37" s="75" t="s">
        <v>38</v>
      </c>
      <c r="C37" s="93">
        <v>9990</v>
      </c>
      <c r="D37" s="94">
        <v>9993</v>
      </c>
      <c r="E37" s="67">
        <f t="shared" ref="E37:E38" si="15">IF(ISBLANK(C37),0,(D37-C37+1))</f>
        <v>4</v>
      </c>
      <c r="F37" s="90">
        <v>3</v>
      </c>
      <c r="G37" s="76">
        <v>0</v>
      </c>
      <c r="H37" s="71">
        <f>E37-G37-F37</f>
        <v>1</v>
      </c>
      <c r="I37" s="80" t="s">
        <v>24</v>
      </c>
      <c r="J37" s="72" t="s">
        <v>24</v>
      </c>
      <c r="K37" s="77" t="s">
        <v>24</v>
      </c>
      <c r="L37" s="86" t="s">
        <v>24</v>
      </c>
      <c r="M37" s="87" t="s">
        <v>24</v>
      </c>
      <c r="N37" s="87" t="s">
        <v>24</v>
      </c>
      <c r="O37" s="87" t="s">
        <v>24</v>
      </c>
      <c r="P37" s="88" t="s">
        <v>24</v>
      </c>
      <c r="Q37" s="146" t="s">
        <v>42</v>
      </c>
      <c r="R37" s="147"/>
      <c r="S37" s="147"/>
      <c r="T37" s="147"/>
      <c r="U37" s="148"/>
      <c r="V37" s="83">
        <v>85</v>
      </c>
      <c r="W37" s="83" t="s">
        <v>24</v>
      </c>
      <c r="X37" s="83" t="s">
        <v>24</v>
      </c>
    </row>
    <row r="38" spans="1:25" s="73" customFormat="1" ht="26.25" customHeight="1" x14ac:dyDescent="0.25">
      <c r="A38" s="74">
        <v>0.4375</v>
      </c>
      <c r="B38" s="75" t="s">
        <v>25</v>
      </c>
      <c r="C38" s="93">
        <v>9994</v>
      </c>
      <c r="D38" s="94">
        <v>9996</v>
      </c>
      <c r="E38" s="67">
        <f t="shared" si="15"/>
        <v>3</v>
      </c>
      <c r="F38" s="90">
        <v>2</v>
      </c>
      <c r="G38" s="76">
        <v>0</v>
      </c>
      <c r="H38" s="71">
        <f t="shared" ref="H38:H40" si="16">E38-G38-F38</f>
        <v>1</v>
      </c>
      <c r="I38" s="80" t="s">
        <v>24</v>
      </c>
      <c r="J38" s="72" t="s">
        <v>24</v>
      </c>
      <c r="K38" s="77" t="s">
        <v>24</v>
      </c>
      <c r="L38" s="86" t="s">
        <v>24</v>
      </c>
      <c r="M38" s="87" t="s">
        <v>24</v>
      </c>
      <c r="N38" s="87" t="s">
        <v>24</v>
      </c>
      <c r="O38" s="87" t="s">
        <v>24</v>
      </c>
      <c r="P38" s="88" t="s">
        <v>24</v>
      </c>
      <c r="Q38" s="146" t="s">
        <v>43</v>
      </c>
      <c r="R38" s="147"/>
      <c r="S38" s="147"/>
      <c r="T38" s="147"/>
      <c r="U38" s="148"/>
      <c r="V38" s="83">
        <v>30</v>
      </c>
      <c r="W38" s="83" t="s">
        <v>24</v>
      </c>
      <c r="X38" s="83" t="s">
        <v>24</v>
      </c>
    </row>
    <row r="39" spans="1:25" s="73" customFormat="1" ht="26.25" customHeight="1" x14ac:dyDescent="0.25">
      <c r="A39" s="74">
        <v>0.4375</v>
      </c>
      <c r="B39" s="75" t="s">
        <v>36</v>
      </c>
      <c r="C39" s="93">
        <v>2</v>
      </c>
      <c r="D39" s="94">
        <v>6</v>
      </c>
      <c r="E39" s="67">
        <f>IF(ISBLANK(C39),0,(D39-C39+1))</f>
        <v>5</v>
      </c>
      <c r="F39" s="90">
        <v>4</v>
      </c>
      <c r="G39" s="76">
        <v>0</v>
      </c>
      <c r="H39" s="71">
        <f t="shared" si="16"/>
        <v>1</v>
      </c>
      <c r="I39" s="80" t="s">
        <v>24</v>
      </c>
      <c r="J39" s="72" t="s">
        <v>24</v>
      </c>
      <c r="K39" s="77" t="s">
        <v>24</v>
      </c>
      <c r="L39" s="86" t="s">
        <v>24</v>
      </c>
      <c r="M39" s="87" t="s">
        <v>24</v>
      </c>
      <c r="N39" s="87" t="s">
        <v>24</v>
      </c>
      <c r="O39" s="87" t="s">
        <v>24</v>
      </c>
      <c r="P39" s="88" t="s">
        <v>24</v>
      </c>
      <c r="Q39" s="146" t="s">
        <v>44</v>
      </c>
      <c r="R39" s="147"/>
      <c r="S39" s="147"/>
      <c r="T39" s="147"/>
      <c r="U39" s="148"/>
      <c r="V39" s="83">
        <v>17</v>
      </c>
      <c r="W39" s="83" t="s">
        <v>24</v>
      </c>
      <c r="X39" s="83" t="s">
        <v>24</v>
      </c>
    </row>
    <row r="40" spans="1:25" s="73" customFormat="1" ht="26.25" customHeight="1" x14ac:dyDescent="0.25">
      <c r="A40" s="74">
        <v>0.45833333333333331</v>
      </c>
      <c r="B40" s="75" t="s">
        <v>39</v>
      </c>
      <c r="C40" s="93">
        <v>9997</v>
      </c>
      <c r="D40" s="94">
        <v>9999</v>
      </c>
      <c r="E40" s="67">
        <f t="shared" ref="E40" si="17">IF(ISBLANK(C40),0,(D40-C40+1))</f>
        <v>3</v>
      </c>
      <c r="F40" s="90">
        <v>2</v>
      </c>
      <c r="G40" s="76">
        <v>0</v>
      </c>
      <c r="H40" s="71">
        <f t="shared" si="16"/>
        <v>1</v>
      </c>
      <c r="I40" s="80" t="s">
        <v>24</v>
      </c>
      <c r="J40" s="72" t="s">
        <v>24</v>
      </c>
      <c r="K40" s="77" t="s">
        <v>24</v>
      </c>
      <c r="L40" s="86" t="s">
        <v>24</v>
      </c>
      <c r="M40" s="87" t="s">
        <v>24</v>
      </c>
      <c r="N40" s="87" t="s">
        <v>24</v>
      </c>
      <c r="O40" s="87" t="s">
        <v>24</v>
      </c>
      <c r="P40" s="88" t="s">
        <v>24</v>
      </c>
      <c r="Q40" s="146" t="s">
        <v>45</v>
      </c>
      <c r="R40" s="147"/>
      <c r="S40" s="147"/>
      <c r="T40" s="147"/>
      <c r="U40" s="148"/>
      <c r="V40" s="83">
        <v>56</v>
      </c>
      <c r="W40" s="83" t="s">
        <v>24</v>
      </c>
      <c r="X40" s="83" t="s">
        <v>24</v>
      </c>
    </row>
    <row r="41" spans="1:25" s="73" customFormat="1" ht="26.25" customHeight="1" x14ac:dyDescent="0.25">
      <c r="A41" s="74">
        <v>0.16666666666666666</v>
      </c>
      <c r="B41" s="75" t="s">
        <v>41</v>
      </c>
      <c r="C41" s="93">
        <v>7</v>
      </c>
      <c r="D41" s="94">
        <v>10</v>
      </c>
      <c r="E41" s="67">
        <f t="shared" ref="E41:E42" si="18">IF(ISBLANK(C41),0,(D41-C41+1))</f>
        <v>4</v>
      </c>
      <c r="F41" s="90">
        <v>3</v>
      </c>
      <c r="G41" s="76">
        <v>0</v>
      </c>
      <c r="H41" s="71">
        <f t="shared" ref="H41:H42" si="19">E41-G41-F41</f>
        <v>1</v>
      </c>
      <c r="I41" s="80" t="s">
        <v>24</v>
      </c>
      <c r="J41" s="72" t="s">
        <v>24</v>
      </c>
      <c r="K41" s="77" t="s">
        <v>24</v>
      </c>
      <c r="L41" s="86" t="s">
        <v>24</v>
      </c>
      <c r="M41" s="87" t="s">
        <v>24</v>
      </c>
      <c r="N41" s="87" t="s">
        <v>24</v>
      </c>
      <c r="O41" s="87" t="s">
        <v>24</v>
      </c>
      <c r="P41" s="88" t="s">
        <v>24</v>
      </c>
      <c r="Q41" s="146" t="s">
        <v>46</v>
      </c>
      <c r="R41" s="147"/>
      <c r="S41" s="147"/>
      <c r="T41" s="147"/>
      <c r="U41" s="148"/>
      <c r="V41" s="83">
        <v>40</v>
      </c>
      <c r="W41" s="83" t="s">
        <v>24</v>
      </c>
      <c r="X41" s="83" t="s">
        <v>24</v>
      </c>
    </row>
    <row r="42" spans="1:25" s="73" customFormat="1" ht="26.25" customHeight="1" x14ac:dyDescent="0.25">
      <c r="A42" s="74">
        <v>0.20833333333333334</v>
      </c>
      <c r="B42" s="75" t="s">
        <v>14</v>
      </c>
      <c r="C42" s="93">
        <v>3376</v>
      </c>
      <c r="D42" s="94">
        <v>3380</v>
      </c>
      <c r="E42" s="67">
        <f t="shared" si="18"/>
        <v>5</v>
      </c>
      <c r="F42" s="90">
        <v>4</v>
      </c>
      <c r="G42" s="76">
        <v>0</v>
      </c>
      <c r="H42" s="71">
        <f t="shared" si="19"/>
        <v>1</v>
      </c>
      <c r="I42" s="80" t="s">
        <v>24</v>
      </c>
      <c r="J42" s="72" t="s">
        <v>24</v>
      </c>
      <c r="K42" s="77" t="s">
        <v>24</v>
      </c>
      <c r="L42" s="86" t="s">
        <v>24</v>
      </c>
      <c r="M42" s="87" t="s">
        <v>24</v>
      </c>
      <c r="N42" s="87" t="s">
        <v>24</v>
      </c>
      <c r="O42" s="87" t="s">
        <v>24</v>
      </c>
      <c r="P42" s="88" t="s">
        <v>24</v>
      </c>
      <c r="Q42" s="146" t="s">
        <v>47</v>
      </c>
      <c r="R42" s="147"/>
      <c r="S42" s="147"/>
      <c r="T42" s="147"/>
      <c r="U42" s="148"/>
      <c r="V42" s="83">
        <v>24</v>
      </c>
      <c r="W42" s="83" t="s">
        <v>24</v>
      </c>
      <c r="X42" s="83" t="s">
        <v>24</v>
      </c>
    </row>
    <row r="43" spans="1:25" ht="7.5" customHeight="1" thickBot="1" x14ac:dyDescent="0.3">
      <c r="A43" s="26"/>
      <c r="B43" s="27"/>
      <c r="C43" s="31"/>
      <c r="D43" s="32"/>
      <c r="E43" s="33">
        <v>0</v>
      </c>
      <c r="F43" s="29"/>
      <c r="G43" s="29"/>
      <c r="H43" s="34">
        <v>0</v>
      </c>
      <c r="I43" s="35"/>
      <c r="J43" s="37"/>
      <c r="K43" s="36"/>
      <c r="L43" s="28"/>
      <c r="M43" s="29"/>
      <c r="N43" s="29"/>
      <c r="O43" s="29"/>
      <c r="P43" s="30"/>
      <c r="Q43" s="158"/>
      <c r="R43" s="159"/>
      <c r="S43" s="159"/>
      <c r="T43" s="159"/>
      <c r="U43" s="160"/>
    </row>
    <row r="44" spans="1:25" s="38" customFormat="1" ht="30.75" customHeight="1" x14ac:dyDescent="0.25">
      <c r="B44" s="39"/>
      <c r="D44" s="85"/>
      <c r="E44" s="43">
        <f t="shared" ref="E44:P44" si="20">SUM(E36:E43)</f>
        <v>24</v>
      </c>
      <c r="F44" s="44">
        <f t="shared" si="20"/>
        <v>18</v>
      </c>
      <c r="G44" s="44">
        <f t="shared" si="20"/>
        <v>0</v>
      </c>
      <c r="H44" s="45">
        <f t="shared" si="20"/>
        <v>6</v>
      </c>
      <c r="I44" s="46">
        <f t="shared" si="20"/>
        <v>0</v>
      </c>
      <c r="J44" s="48">
        <f t="shared" si="20"/>
        <v>0</v>
      </c>
      <c r="K44" s="47">
        <f t="shared" si="20"/>
        <v>0</v>
      </c>
      <c r="L44" s="40">
        <f t="shared" si="20"/>
        <v>0</v>
      </c>
      <c r="M44" s="41">
        <f t="shared" si="20"/>
        <v>0</v>
      </c>
      <c r="N44" s="41">
        <f t="shared" si="20"/>
        <v>0</v>
      </c>
      <c r="O44" s="41">
        <f t="shared" si="20"/>
        <v>0</v>
      </c>
      <c r="P44" s="41">
        <f t="shared" si="20"/>
        <v>0</v>
      </c>
      <c r="Q44" s="42">
        <f>SUM(L44:P44)</f>
        <v>0</v>
      </c>
      <c r="R44" s="161" t="s">
        <v>50</v>
      </c>
      <c r="S44" s="162"/>
      <c r="T44" s="162"/>
      <c r="U44" s="163"/>
      <c r="V44" s="104">
        <f>SUM(V36:V42)</f>
        <v>252</v>
      </c>
      <c r="W44" s="84">
        <f>SUM(W36:W43)</f>
        <v>0</v>
      </c>
      <c r="X44" s="84">
        <f>SUM(X36:X43)</f>
        <v>0</v>
      </c>
      <c r="Y44" s="89">
        <f>SUM(W44:X44)</f>
        <v>0</v>
      </c>
    </row>
    <row r="45" spans="1:25" ht="120.75" thickBot="1" x14ac:dyDescent="0.3">
      <c r="E45" s="53" t="s">
        <v>7</v>
      </c>
      <c r="F45" s="54" t="s">
        <v>20</v>
      </c>
      <c r="G45" s="54" t="s">
        <v>23</v>
      </c>
      <c r="H45" s="55" t="s">
        <v>51</v>
      </c>
      <c r="I45" s="56" t="s">
        <v>21</v>
      </c>
      <c r="J45" s="58" t="s">
        <v>12</v>
      </c>
      <c r="K45" s="57" t="s">
        <v>11</v>
      </c>
      <c r="L45" s="49" t="s">
        <v>0</v>
      </c>
      <c r="M45" s="50" t="s">
        <v>1</v>
      </c>
      <c r="N45" s="50" t="s">
        <v>2</v>
      </c>
      <c r="O45" s="50" t="s">
        <v>16</v>
      </c>
      <c r="P45" s="50" t="s">
        <v>17</v>
      </c>
      <c r="Q45" s="51" t="s">
        <v>18</v>
      </c>
      <c r="R45" s="164" t="s">
        <v>49</v>
      </c>
      <c r="S45" s="165"/>
      <c r="T45" s="165"/>
      <c r="U45" s="166"/>
    </row>
    <row r="46" spans="1:25" ht="15.75" thickBot="1" x14ac:dyDescent="0.3">
      <c r="A46" t="s">
        <v>56</v>
      </c>
    </row>
    <row r="47" spans="1:25" s="13" customFormat="1" ht="66.75" x14ac:dyDescent="0.25">
      <c r="A47"/>
      <c r="B47" s="1"/>
      <c r="C47" s="5" t="s">
        <v>5</v>
      </c>
      <c r="D47" s="6" t="s">
        <v>6</v>
      </c>
      <c r="E47" s="7" t="s">
        <v>7</v>
      </c>
      <c r="F47" s="8" t="s">
        <v>8</v>
      </c>
      <c r="G47" s="8" t="s">
        <v>22</v>
      </c>
      <c r="H47" s="9" t="s">
        <v>51</v>
      </c>
      <c r="I47" s="10" t="s">
        <v>10</v>
      </c>
      <c r="J47" s="12" t="s">
        <v>12</v>
      </c>
      <c r="K47" s="11" t="s">
        <v>11</v>
      </c>
      <c r="L47" s="2" t="s">
        <v>0</v>
      </c>
      <c r="M47" s="3" t="s">
        <v>1</v>
      </c>
      <c r="N47" s="3" t="s">
        <v>2</v>
      </c>
      <c r="O47" s="3" t="s">
        <v>3</v>
      </c>
      <c r="P47" s="4" t="s">
        <v>4</v>
      </c>
      <c r="Q47" s="152" t="s">
        <v>13</v>
      </c>
      <c r="R47" s="153"/>
      <c r="S47" s="153"/>
      <c r="T47" s="153"/>
      <c r="U47" s="154"/>
      <c r="V47" s="81" t="s">
        <v>29</v>
      </c>
      <c r="W47" s="81" t="s">
        <v>27</v>
      </c>
      <c r="X47" s="81" t="s">
        <v>28</v>
      </c>
    </row>
    <row r="48" spans="1:25" ht="7.5" customHeight="1" x14ac:dyDescent="0.25">
      <c r="A48" s="14"/>
      <c r="B48" s="15"/>
      <c r="C48" s="19"/>
      <c r="D48" s="20"/>
      <c r="E48" s="21">
        <v>0</v>
      </c>
      <c r="F48" s="17"/>
      <c r="G48" s="17"/>
      <c r="H48" s="22">
        <v>0</v>
      </c>
      <c r="I48" s="23"/>
      <c r="J48" s="25"/>
      <c r="K48" s="24"/>
      <c r="L48" s="16"/>
      <c r="M48" s="17"/>
      <c r="N48" s="17"/>
      <c r="O48" s="17"/>
      <c r="P48" s="18"/>
      <c r="Q48" s="155"/>
      <c r="R48" s="156"/>
      <c r="S48" s="156"/>
      <c r="T48" s="156"/>
      <c r="U48" s="157"/>
    </row>
    <row r="49" spans="1:25" s="73" customFormat="1" ht="26.25" customHeight="1" x14ac:dyDescent="0.25">
      <c r="A49" s="105" t="s">
        <v>35</v>
      </c>
      <c r="B49" s="106" t="s">
        <v>52</v>
      </c>
      <c r="C49" s="107">
        <v>3357</v>
      </c>
      <c r="D49" s="108">
        <v>3376</v>
      </c>
      <c r="E49" s="67">
        <f t="shared" ref="E49" si="21">IF(ISBLANK(C49),0,(D49-C49+1))</f>
        <v>20</v>
      </c>
      <c r="F49" s="109">
        <v>0</v>
      </c>
      <c r="G49" s="110">
        <v>0</v>
      </c>
      <c r="H49" s="71">
        <f>E49-F49-G49</f>
        <v>20</v>
      </c>
      <c r="I49" s="111" t="s">
        <v>24</v>
      </c>
      <c r="J49" s="72" t="s">
        <v>24</v>
      </c>
      <c r="K49" s="112" t="s">
        <v>24</v>
      </c>
      <c r="L49" s="113" t="s">
        <v>24</v>
      </c>
      <c r="M49" s="114" t="s">
        <v>24</v>
      </c>
      <c r="N49" s="114" t="s">
        <v>24</v>
      </c>
      <c r="O49" s="114" t="s">
        <v>24</v>
      </c>
      <c r="P49" s="115" t="s">
        <v>24</v>
      </c>
      <c r="Q49" s="191" t="s">
        <v>53</v>
      </c>
      <c r="R49" s="192"/>
      <c r="S49" s="192"/>
      <c r="T49" s="192"/>
      <c r="U49" s="193"/>
      <c r="V49" s="83"/>
      <c r="W49" s="83" t="s">
        <v>24</v>
      </c>
      <c r="X49" s="83" t="s">
        <v>24</v>
      </c>
    </row>
    <row r="50" spans="1:25" ht="7.5" customHeight="1" thickBot="1" x14ac:dyDescent="0.3">
      <c r="A50" s="26"/>
      <c r="B50" s="27"/>
      <c r="C50" s="31"/>
      <c r="D50" s="32"/>
      <c r="E50" s="33">
        <v>0</v>
      </c>
      <c r="F50" s="29"/>
      <c r="G50" s="29"/>
      <c r="H50" s="34">
        <v>0</v>
      </c>
      <c r="I50" s="35"/>
      <c r="J50" s="37"/>
      <c r="K50" s="36"/>
      <c r="L50" s="28"/>
      <c r="M50" s="29"/>
      <c r="N50" s="29"/>
      <c r="O50" s="29"/>
      <c r="P50" s="30"/>
      <c r="Q50" s="158"/>
      <c r="R50" s="159"/>
      <c r="S50" s="159"/>
      <c r="T50" s="159"/>
      <c r="U50" s="160"/>
    </row>
    <row r="51" spans="1:25" s="38" customFormat="1" ht="30.75" customHeight="1" x14ac:dyDescent="0.25">
      <c r="B51" s="39"/>
      <c r="D51" s="85"/>
      <c r="E51" s="43">
        <f t="shared" ref="E51:P51" si="22">SUM(E48:E50)</f>
        <v>20</v>
      </c>
      <c r="F51" s="44">
        <f t="shared" si="22"/>
        <v>0</v>
      </c>
      <c r="G51" s="44">
        <f t="shared" si="22"/>
        <v>0</v>
      </c>
      <c r="H51" s="45">
        <f t="shared" si="22"/>
        <v>20</v>
      </c>
      <c r="I51" s="46">
        <f t="shared" si="22"/>
        <v>0</v>
      </c>
      <c r="J51" s="48">
        <f t="shared" si="22"/>
        <v>0</v>
      </c>
      <c r="K51" s="47">
        <f t="shared" si="22"/>
        <v>0</v>
      </c>
      <c r="L51" s="40">
        <f t="shared" si="22"/>
        <v>0</v>
      </c>
      <c r="M51" s="41">
        <f t="shared" si="22"/>
        <v>0</v>
      </c>
      <c r="N51" s="41">
        <f t="shared" si="22"/>
        <v>0</v>
      </c>
      <c r="O51" s="41">
        <f t="shared" si="22"/>
        <v>0</v>
      </c>
      <c r="P51" s="41">
        <f t="shared" si="22"/>
        <v>0</v>
      </c>
      <c r="Q51" s="42">
        <f>SUM(L51:P51)</f>
        <v>0</v>
      </c>
      <c r="R51" s="161" t="s">
        <v>50</v>
      </c>
      <c r="S51" s="162"/>
      <c r="T51" s="162"/>
      <c r="U51" s="163"/>
      <c r="V51" s="104">
        <f>SUM(V48:V48)</f>
        <v>0</v>
      </c>
      <c r="W51" s="84">
        <f>SUM(W48:W50)</f>
        <v>0</v>
      </c>
      <c r="X51" s="84">
        <f>SUM(X48:X50)</f>
        <v>0</v>
      </c>
      <c r="Y51" s="89">
        <f>SUM(W51:X51)</f>
        <v>0</v>
      </c>
    </row>
    <row r="52" spans="1:25" ht="120.75" thickBot="1" x14ac:dyDescent="0.3">
      <c r="E52" s="53" t="s">
        <v>7</v>
      </c>
      <c r="F52" s="54" t="s">
        <v>20</v>
      </c>
      <c r="G52" s="54" t="s">
        <v>23</v>
      </c>
      <c r="H52" s="55" t="s">
        <v>51</v>
      </c>
      <c r="I52" s="56" t="s">
        <v>21</v>
      </c>
      <c r="J52" s="58" t="s">
        <v>12</v>
      </c>
      <c r="K52" s="57" t="s">
        <v>11</v>
      </c>
      <c r="L52" s="49" t="s">
        <v>0</v>
      </c>
      <c r="M52" s="50" t="s">
        <v>1</v>
      </c>
      <c r="N52" s="50" t="s">
        <v>2</v>
      </c>
      <c r="O52" s="50" t="s">
        <v>16</v>
      </c>
      <c r="P52" s="50" t="s">
        <v>17</v>
      </c>
      <c r="Q52" s="51" t="s">
        <v>18</v>
      </c>
      <c r="R52" s="164" t="s">
        <v>49</v>
      </c>
      <c r="S52" s="165"/>
      <c r="T52" s="165"/>
      <c r="U52" s="166"/>
    </row>
  </sheetData>
  <mergeCells count="48">
    <mergeCell ref="R51:U51"/>
    <mergeCell ref="Q38:U38"/>
    <mergeCell ref="Q29:U29"/>
    <mergeCell ref="Q30:U30"/>
    <mergeCell ref="R33:U33"/>
    <mergeCell ref="R52:U52"/>
    <mergeCell ref="Q49:U49"/>
    <mergeCell ref="Q50:U50"/>
    <mergeCell ref="R32:U32"/>
    <mergeCell ref="R45:U45"/>
    <mergeCell ref="Q47:U47"/>
    <mergeCell ref="Q48:U48"/>
    <mergeCell ref="Q41:U41"/>
    <mergeCell ref="Q42:U42"/>
    <mergeCell ref="Q43:U43"/>
    <mergeCell ref="R44:U44"/>
    <mergeCell ref="Q39:U39"/>
    <mergeCell ref="Q40:U40"/>
    <mergeCell ref="Q35:U35"/>
    <mergeCell ref="Q36:U36"/>
    <mergeCell ref="Q37:U37"/>
    <mergeCell ref="Q13:U13"/>
    <mergeCell ref="Q14:U14"/>
    <mergeCell ref="Q15:U15"/>
    <mergeCell ref="Q26:U26"/>
    <mergeCell ref="Q31:U31"/>
    <mergeCell ref="Q16:U16"/>
    <mergeCell ref="Q22:U22"/>
    <mergeCell ref="Q23:U23"/>
    <mergeCell ref="Q25:U25"/>
    <mergeCell ref="Q27:U27"/>
    <mergeCell ref="Q28:U28"/>
    <mergeCell ref="Q17:U17"/>
    <mergeCell ref="R18:U18"/>
    <mergeCell ref="R19:U19"/>
    <mergeCell ref="Q24:U24"/>
    <mergeCell ref="Q12:U12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8"/>
  <sheetViews>
    <sheetView zoomScale="80" zoomScaleNormal="80" workbookViewId="0">
      <selection activeCell="D33" sqref="C3:D33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2" bestFit="1" customWidth="1"/>
  </cols>
  <sheetData>
    <row r="1" spans="1:24" s="13" customFormat="1" ht="66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52" t="s">
        <v>13</v>
      </c>
      <c r="R1" s="153"/>
      <c r="S1" s="153"/>
      <c r="T1" s="153"/>
      <c r="U1" s="154"/>
      <c r="V1" s="81" t="s">
        <v>29</v>
      </c>
      <c r="W1" s="81" t="s">
        <v>27</v>
      </c>
      <c r="X1" s="81" t="s">
        <v>28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55"/>
      <c r="R2" s="156"/>
      <c r="S2" s="156"/>
      <c r="T2" s="156"/>
      <c r="U2" s="157"/>
    </row>
    <row r="3" spans="1:24" s="73" customFormat="1" ht="26.25" customHeight="1" x14ac:dyDescent="0.25">
      <c r="A3" s="68"/>
      <c r="B3" s="69"/>
      <c r="C3" s="91"/>
      <c r="D3" s="92"/>
      <c r="E3" s="67">
        <f t="shared" ref="E3:E5" si="0">IF(ISBLANK(C3),0,(D3-C3+1))</f>
        <v>0</v>
      </c>
      <c r="F3" s="70"/>
      <c r="G3" s="70"/>
      <c r="H3" s="71">
        <f>E3-G3-F3</f>
        <v>0</v>
      </c>
      <c r="I3" s="78"/>
      <c r="J3" s="72">
        <f>I3-SUM(L3:P3,K3)</f>
        <v>0</v>
      </c>
      <c r="K3" s="79"/>
      <c r="L3" s="63"/>
      <c r="M3" s="65"/>
      <c r="N3" s="65"/>
      <c r="O3" s="65"/>
      <c r="P3" s="66"/>
      <c r="Q3" s="149"/>
      <c r="R3" s="150"/>
      <c r="S3" s="150"/>
      <c r="T3" s="150"/>
      <c r="U3" s="151"/>
      <c r="V3" s="83" t="s">
        <v>24</v>
      </c>
      <c r="W3" s="83"/>
      <c r="X3" s="83"/>
    </row>
    <row r="4" spans="1:24" s="73" customFormat="1" ht="26.25" customHeight="1" x14ac:dyDescent="0.25">
      <c r="A4" s="68"/>
      <c r="B4" s="69"/>
      <c r="C4" s="91"/>
      <c r="D4" s="92"/>
      <c r="E4" s="67">
        <f t="shared" si="0"/>
        <v>0</v>
      </c>
      <c r="F4" s="70"/>
      <c r="G4" s="70"/>
      <c r="H4" s="71">
        <f t="shared" ref="H4:H9" si="1">E4-G4-F4</f>
        <v>0</v>
      </c>
      <c r="I4" s="78"/>
      <c r="J4" s="72">
        <f t="shared" ref="J4:J10" si="2">I4-SUM(L4:P4,K4)</f>
        <v>0</v>
      </c>
      <c r="K4" s="79"/>
      <c r="L4" s="63"/>
      <c r="M4" s="65"/>
      <c r="N4" s="65"/>
      <c r="O4" s="65"/>
      <c r="P4" s="66"/>
      <c r="Q4" s="149"/>
      <c r="R4" s="150"/>
      <c r="S4" s="150"/>
      <c r="T4" s="150"/>
      <c r="U4" s="151"/>
      <c r="V4" s="83" t="s">
        <v>24</v>
      </c>
      <c r="W4" s="83"/>
      <c r="X4" s="83"/>
    </row>
    <row r="5" spans="1:24" s="73" customFormat="1" ht="26.25" customHeight="1" x14ac:dyDescent="0.25">
      <c r="A5" s="68"/>
      <c r="B5" s="69"/>
      <c r="C5" s="91"/>
      <c r="D5" s="92"/>
      <c r="E5" s="67">
        <f t="shared" si="0"/>
        <v>0</v>
      </c>
      <c r="F5" s="70"/>
      <c r="G5" s="70"/>
      <c r="H5" s="71">
        <f t="shared" si="1"/>
        <v>0</v>
      </c>
      <c r="I5" s="78"/>
      <c r="J5" s="72">
        <f t="shared" si="2"/>
        <v>0</v>
      </c>
      <c r="K5" s="79"/>
      <c r="L5" s="63"/>
      <c r="M5" s="65"/>
      <c r="N5" s="65"/>
      <c r="O5" s="65"/>
      <c r="P5" s="66"/>
      <c r="Q5" s="149"/>
      <c r="R5" s="150"/>
      <c r="S5" s="150"/>
      <c r="T5" s="150"/>
      <c r="U5" s="151"/>
      <c r="V5" s="83" t="s">
        <v>24</v>
      </c>
      <c r="W5" s="83"/>
      <c r="X5" s="83"/>
    </row>
    <row r="6" spans="1:24" s="73" customFormat="1" ht="26.25" customHeight="1" x14ac:dyDescent="0.25">
      <c r="A6" s="68"/>
      <c r="B6" s="69"/>
      <c r="C6" s="91"/>
      <c r="D6" s="92"/>
      <c r="E6" s="67">
        <f>IF(ISBLANK(C6),0,(D6-C6+1))</f>
        <v>0</v>
      </c>
      <c r="F6" s="70"/>
      <c r="G6" s="70"/>
      <c r="H6" s="71">
        <f t="shared" si="1"/>
        <v>0</v>
      </c>
      <c r="I6" s="78"/>
      <c r="J6" s="72">
        <f t="shared" si="2"/>
        <v>0</v>
      </c>
      <c r="K6" s="79"/>
      <c r="L6" s="63"/>
      <c r="M6" s="65"/>
      <c r="N6" s="65"/>
      <c r="O6" s="65"/>
      <c r="P6" s="66"/>
      <c r="Q6" s="149"/>
      <c r="R6" s="150"/>
      <c r="S6" s="150"/>
      <c r="T6" s="150"/>
      <c r="U6" s="151"/>
      <c r="V6" s="83" t="s">
        <v>24</v>
      </c>
      <c r="W6" s="83"/>
      <c r="X6" s="83"/>
    </row>
    <row r="7" spans="1:24" s="73" customFormat="1" ht="26.25" customHeight="1" x14ac:dyDescent="0.25">
      <c r="A7" s="68"/>
      <c r="B7" s="69"/>
      <c r="C7" s="91"/>
      <c r="D7" s="92"/>
      <c r="E7" s="67">
        <f t="shared" ref="E7" si="3">IF(ISBLANK(C7),0,(D7-C7+1))</f>
        <v>0</v>
      </c>
      <c r="F7" s="70"/>
      <c r="G7" s="70"/>
      <c r="H7" s="71">
        <f t="shared" ref="H7" si="4">E7-G7-F7</f>
        <v>0</v>
      </c>
      <c r="I7" s="78"/>
      <c r="J7" s="72">
        <f t="shared" ref="J7" si="5">I7-SUM(L7:P7,K7)</f>
        <v>0</v>
      </c>
      <c r="K7" s="79"/>
      <c r="L7" s="63"/>
      <c r="M7" s="65"/>
      <c r="N7" s="65"/>
      <c r="O7" s="65"/>
      <c r="P7" s="66"/>
      <c r="Q7" s="149"/>
      <c r="R7" s="150"/>
      <c r="S7" s="150"/>
      <c r="T7" s="150"/>
      <c r="U7" s="151"/>
      <c r="V7" s="83" t="s">
        <v>24</v>
      </c>
      <c r="W7" s="83"/>
      <c r="X7" s="83"/>
    </row>
    <row r="8" spans="1:24" s="73" customFormat="1" ht="26.25" customHeight="1" x14ac:dyDescent="0.25">
      <c r="A8" s="68"/>
      <c r="B8" s="69"/>
      <c r="C8" s="91"/>
      <c r="D8" s="92"/>
      <c r="E8" s="67">
        <f t="shared" ref="E8:E17" si="6">IF(ISBLANK(C8),0,(D8-C8+1))</f>
        <v>0</v>
      </c>
      <c r="F8" s="70"/>
      <c r="G8" s="70"/>
      <c r="H8" s="71">
        <f t="shared" si="1"/>
        <v>0</v>
      </c>
      <c r="I8" s="78"/>
      <c r="J8" s="72">
        <f t="shared" si="2"/>
        <v>0</v>
      </c>
      <c r="K8" s="79"/>
      <c r="L8" s="63"/>
      <c r="M8" s="65"/>
      <c r="N8" s="65"/>
      <c r="O8" s="65"/>
      <c r="P8" s="66"/>
      <c r="Q8" s="149"/>
      <c r="R8" s="150"/>
      <c r="S8" s="150"/>
      <c r="T8" s="150"/>
      <c r="U8" s="151"/>
      <c r="V8" s="83" t="s">
        <v>24</v>
      </c>
      <c r="W8" s="83"/>
      <c r="X8" s="83"/>
    </row>
    <row r="9" spans="1:24" s="73" customFormat="1" ht="26.25" customHeight="1" x14ac:dyDescent="0.25">
      <c r="A9" s="68"/>
      <c r="B9" s="69"/>
      <c r="C9" s="91"/>
      <c r="D9" s="92"/>
      <c r="E9" s="67">
        <f t="shared" si="6"/>
        <v>0</v>
      </c>
      <c r="F9" s="70"/>
      <c r="G9" s="70"/>
      <c r="H9" s="71">
        <f t="shared" si="1"/>
        <v>0</v>
      </c>
      <c r="I9" s="78"/>
      <c r="J9" s="72">
        <f t="shared" si="2"/>
        <v>0</v>
      </c>
      <c r="K9" s="79"/>
      <c r="L9" s="63"/>
      <c r="M9" s="65"/>
      <c r="N9" s="65"/>
      <c r="O9" s="65"/>
      <c r="P9" s="66"/>
      <c r="Q9" s="149"/>
      <c r="R9" s="150"/>
      <c r="S9" s="150"/>
      <c r="T9" s="150"/>
      <c r="U9" s="151"/>
      <c r="V9" s="83" t="s">
        <v>24</v>
      </c>
      <c r="W9" s="83"/>
      <c r="X9" s="83"/>
    </row>
    <row r="10" spans="1:24" s="73" customFormat="1" ht="26.25" customHeight="1" x14ac:dyDescent="0.25">
      <c r="A10" s="68"/>
      <c r="B10" s="69"/>
      <c r="C10" s="91"/>
      <c r="D10" s="92"/>
      <c r="E10" s="67">
        <f t="shared" si="6"/>
        <v>0</v>
      </c>
      <c r="F10" s="70"/>
      <c r="G10" s="70"/>
      <c r="H10" s="71">
        <f>E10-G10-F10</f>
        <v>0</v>
      </c>
      <c r="I10" s="78"/>
      <c r="J10" s="72">
        <f t="shared" si="2"/>
        <v>0</v>
      </c>
      <c r="K10" s="79"/>
      <c r="L10" s="63"/>
      <c r="M10" s="65"/>
      <c r="N10" s="65"/>
      <c r="O10" s="65"/>
      <c r="P10" s="66"/>
      <c r="Q10" s="149"/>
      <c r="R10" s="150"/>
      <c r="S10" s="150"/>
      <c r="T10" s="150"/>
      <c r="U10" s="151"/>
      <c r="V10" s="83" t="s">
        <v>24</v>
      </c>
      <c r="W10" s="83"/>
      <c r="X10" s="83"/>
    </row>
    <row r="11" spans="1:24" s="73" customFormat="1" ht="26.25" customHeight="1" x14ac:dyDescent="0.25">
      <c r="A11" s="68"/>
      <c r="B11" s="69"/>
      <c r="C11" s="91"/>
      <c r="D11" s="92"/>
      <c r="E11" s="67">
        <f t="shared" si="6"/>
        <v>0</v>
      </c>
      <c r="F11" s="70"/>
      <c r="G11" s="70"/>
      <c r="H11" s="71">
        <f t="shared" ref="H11:H17" si="7">E11-G11-F11</f>
        <v>0</v>
      </c>
      <c r="I11" s="78"/>
      <c r="J11" s="72">
        <f>I11-SUM(L11:P11,K11)</f>
        <v>0</v>
      </c>
      <c r="K11" s="79"/>
      <c r="L11" s="63"/>
      <c r="M11" s="65"/>
      <c r="N11" s="65"/>
      <c r="O11" s="65"/>
      <c r="P11" s="66"/>
      <c r="Q11" s="149"/>
      <c r="R11" s="150"/>
      <c r="S11" s="150"/>
      <c r="T11" s="150"/>
      <c r="U11" s="151"/>
      <c r="V11" s="83" t="s">
        <v>24</v>
      </c>
      <c r="W11" s="83"/>
      <c r="X11" s="83"/>
    </row>
    <row r="12" spans="1:24" s="73" customFormat="1" ht="26.25" customHeight="1" x14ac:dyDescent="0.25">
      <c r="A12" s="68"/>
      <c r="B12" s="69"/>
      <c r="C12" s="91"/>
      <c r="D12" s="92"/>
      <c r="E12" s="67">
        <f t="shared" si="6"/>
        <v>0</v>
      </c>
      <c r="F12" s="70"/>
      <c r="G12" s="70"/>
      <c r="H12" s="71">
        <f t="shared" si="7"/>
        <v>0</v>
      </c>
      <c r="I12" s="78"/>
      <c r="J12" s="72">
        <f>I12-SUM(L12:P12,K12)</f>
        <v>0</v>
      </c>
      <c r="K12" s="79"/>
      <c r="L12" s="63"/>
      <c r="M12" s="65"/>
      <c r="N12" s="65"/>
      <c r="O12" s="65"/>
      <c r="P12" s="66"/>
      <c r="Q12" s="149"/>
      <c r="R12" s="150"/>
      <c r="S12" s="150"/>
      <c r="T12" s="150"/>
      <c r="U12" s="151"/>
      <c r="V12" s="83" t="s">
        <v>24</v>
      </c>
      <c r="W12" s="83"/>
      <c r="X12" s="83"/>
    </row>
    <row r="13" spans="1:24" s="73" customFormat="1" ht="26.25" customHeight="1" x14ac:dyDescent="0.25">
      <c r="A13" s="68"/>
      <c r="B13" s="69"/>
      <c r="C13" s="91"/>
      <c r="D13" s="92"/>
      <c r="E13" s="67">
        <f t="shared" si="6"/>
        <v>0</v>
      </c>
      <c r="F13" s="70"/>
      <c r="G13" s="70"/>
      <c r="H13" s="71">
        <f t="shared" si="7"/>
        <v>0</v>
      </c>
      <c r="I13" s="78"/>
      <c r="J13" s="72">
        <f t="shared" ref="J13:J17" si="8">I13-SUM(L13:P13,K13)</f>
        <v>0</v>
      </c>
      <c r="K13" s="79"/>
      <c r="L13" s="63"/>
      <c r="M13" s="65"/>
      <c r="N13" s="65"/>
      <c r="O13" s="65"/>
      <c r="P13" s="66"/>
      <c r="Q13" s="149"/>
      <c r="R13" s="150"/>
      <c r="S13" s="150"/>
      <c r="T13" s="150"/>
      <c r="U13" s="151"/>
      <c r="V13" s="83" t="s">
        <v>24</v>
      </c>
      <c r="W13" s="83"/>
      <c r="X13" s="83"/>
    </row>
    <row r="14" spans="1:24" s="73" customFormat="1" ht="26.25" customHeight="1" x14ac:dyDescent="0.25">
      <c r="A14" s="68"/>
      <c r="B14" s="69"/>
      <c r="C14" s="91"/>
      <c r="D14" s="92"/>
      <c r="E14" s="67">
        <f t="shared" si="6"/>
        <v>0</v>
      </c>
      <c r="F14" s="70"/>
      <c r="G14" s="70"/>
      <c r="H14" s="71">
        <f t="shared" si="7"/>
        <v>0</v>
      </c>
      <c r="I14" s="78"/>
      <c r="J14" s="72">
        <f t="shared" si="8"/>
        <v>0</v>
      </c>
      <c r="K14" s="79"/>
      <c r="L14" s="63"/>
      <c r="M14" s="65"/>
      <c r="N14" s="65"/>
      <c r="O14" s="65"/>
      <c r="P14" s="66"/>
      <c r="Q14" s="149"/>
      <c r="R14" s="150"/>
      <c r="S14" s="150"/>
      <c r="T14" s="150"/>
      <c r="U14" s="151"/>
      <c r="V14" s="83" t="s">
        <v>24</v>
      </c>
      <c r="W14" s="83"/>
      <c r="X14" s="83"/>
    </row>
    <row r="15" spans="1:24" s="73" customFormat="1" ht="26.25" customHeight="1" x14ac:dyDescent="0.25">
      <c r="A15" s="68"/>
      <c r="B15" s="69"/>
      <c r="C15" s="91"/>
      <c r="D15" s="92"/>
      <c r="E15" s="67">
        <f t="shared" si="6"/>
        <v>0</v>
      </c>
      <c r="F15" s="70"/>
      <c r="G15" s="70"/>
      <c r="H15" s="71">
        <f t="shared" si="7"/>
        <v>0</v>
      </c>
      <c r="I15" s="78"/>
      <c r="J15" s="72">
        <f t="shared" si="8"/>
        <v>0</v>
      </c>
      <c r="K15" s="79"/>
      <c r="L15" s="63"/>
      <c r="M15" s="65"/>
      <c r="N15" s="65"/>
      <c r="O15" s="65"/>
      <c r="P15" s="66"/>
      <c r="Q15" s="149"/>
      <c r="R15" s="150"/>
      <c r="S15" s="150"/>
      <c r="T15" s="150"/>
      <c r="U15" s="151"/>
      <c r="V15" s="83" t="s">
        <v>24</v>
      </c>
      <c r="W15" s="83"/>
      <c r="X15" s="83"/>
    </row>
    <row r="16" spans="1:24" s="73" customFormat="1" ht="26.25" customHeight="1" x14ac:dyDescent="0.25">
      <c r="A16" s="68"/>
      <c r="B16" s="69"/>
      <c r="C16" s="91"/>
      <c r="D16" s="92"/>
      <c r="E16" s="67">
        <f t="shared" si="6"/>
        <v>0</v>
      </c>
      <c r="F16" s="70"/>
      <c r="G16" s="70"/>
      <c r="H16" s="71">
        <f t="shared" si="7"/>
        <v>0</v>
      </c>
      <c r="I16" s="78"/>
      <c r="J16" s="72">
        <f t="shared" si="8"/>
        <v>0</v>
      </c>
      <c r="K16" s="79"/>
      <c r="L16" s="63"/>
      <c r="M16" s="65"/>
      <c r="N16" s="65"/>
      <c r="O16" s="65"/>
      <c r="P16" s="66"/>
      <c r="Q16" s="149"/>
      <c r="R16" s="150"/>
      <c r="S16" s="150"/>
      <c r="T16" s="150"/>
      <c r="U16" s="151"/>
      <c r="V16" s="83" t="s">
        <v>24</v>
      </c>
      <c r="W16" s="83"/>
      <c r="X16" s="83"/>
    </row>
    <row r="17" spans="1:24" s="73" customFormat="1" ht="26.25" customHeight="1" x14ac:dyDescent="0.25">
      <c r="A17" s="68"/>
      <c r="B17" s="69"/>
      <c r="C17" s="91"/>
      <c r="D17" s="92"/>
      <c r="E17" s="67">
        <f t="shared" si="6"/>
        <v>0</v>
      </c>
      <c r="F17" s="70"/>
      <c r="G17" s="70"/>
      <c r="H17" s="71">
        <f t="shared" si="7"/>
        <v>0</v>
      </c>
      <c r="I17" s="78"/>
      <c r="J17" s="72">
        <f t="shared" si="8"/>
        <v>0</v>
      </c>
      <c r="K17" s="79"/>
      <c r="L17" s="63"/>
      <c r="M17" s="65"/>
      <c r="N17" s="65"/>
      <c r="O17" s="65"/>
      <c r="P17" s="66"/>
      <c r="Q17" s="149"/>
      <c r="R17" s="150"/>
      <c r="S17" s="150"/>
      <c r="T17" s="150"/>
      <c r="U17" s="151"/>
      <c r="V17" s="83" t="s">
        <v>24</v>
      </c>
      <c r="W17" s="83"/>
      <c r="X17" s="83"/>
    </row>
    <row r="18" spans="1:24" s="73" customFormat="1" ht="26.25" customHeight="1" x14ac:dyDescent="0.25">
      <c r="A18" s="68"/>
      <c r="B18" s="69"/>
      <c r="C18" s="91"/>
      <c r="D18" s="92"/>
      <c r="E18" s="67">
        <f t="shared" ref="E18:E33" si="9">IF(ISBLANK(C18),0,(D18-C18+1))</f>
        <v>0</v>
      </c>
      <c r="F18" s="70"/>
      <c r="G18" s="70"/>
      <c r="H18" s="71">
        <f>E18-G18-F18</f>
        <v>0</v>
      </c>
      <c r="I18" s="78"/>
      <c r="J18" s="72">
        <f>I18-SUM(L18:P18,K18)</f>
        <v>0</v>
      </c>
      <c r="K18" s="79"/>
      <c r="L18" s="63"/>
      <c r="M18" s="65"/>
      <c r="N18" s="65"/>
      <c r="O18" s="65"/>
      <c r="P18" s="66"/>
      <c r="Q18" s="149"/>
      <c r="R18" s="150"/>
      <c r="S18" s="150"/>
      <c r="T18" s="150"/>
      <c r="U18" s="151"/>
      <c r="V18" s="83" t="s">
        <v>24</v>
      </c>
      <c r="W18" s="83"/>
      <c r="X18" s="83"/>
    </row>
    <row r="19" spans="1:24" s="73" customFormat="1" ht="26.25" customHeight="1" x14ac:dyDescent="0.25">
      <c r="A19" s="68"/>
      <c r="B19" s="69"/>
      <c r="C19" s="91"/>
      <c r="D19" s="92"/>
      <c r="E19" s="67">
        <f t="shared" si="9"/>
        <v>0</v>
      </c>
      <c r="F19" s="70"/>
      <c r="G19" s="70"/>
      <c r="H19" s="71">
        <f t="shared" ref="H19:H24" si="10">E19-G19-F19</f>
        <v>0</v>
      </c>
      <c r="I19" s="78"/>
      <c r="J19" s="72">
        <f t="shared" ref="J19:J23" si="11">I19-SUM(L19:P19,K19)</f>
        <v>0</v>
      </c>
      <c r="K19" s="79"/>
      <c r="L19" s="63"/>
      <c r="M19" s="65"/>
      <c r="N19" s="65"/>
      <c r="O19" s="65"/>
      <c r="P19" s="66"/>
      <c r="Q19" s="149"/>
      <c r="R19" s="150"/>
      <c r="S19" s="150"/>
      <c r="T19" s="150"/>
      <c r="U19" s="151"/>
      <c r="V19" s="83" t="s">
        <v>24</v>
      </c>
      <c r="W19" s="83"/>
      <c r="X19" s="83"/>
    </row>
    <row r="20" spans="1:24" s="73" customFormat="1" ht="26.25" customHeight="1" x14ac:dyDescent="0.25">
      <c r="A20" s="68"/>
      <c r="B20" s="69"/>
      <c r="C20" s="91"/>
      <c r="D20" s="92"/>
      <c r="E20" s="67">
        <f t="shared" si="9"/>
        <v>0</v>
      </c>
      <c r="F20" s="70"/>
      <c r="G20" s="70"/>
      <c r="H20" s="71">
        <f t="shared" si="10"/>
        <v>0</v>
      </c>
      <c r="I20" s="78"/>
      <c r="J20" s="72">
        <f t="shared" si="11"/>
        <v>0</v>
      </c>
      <c r="K20" s="79"/>
      <c r="L20" s="63"/>
      <c r="M20" s="65"/>
      <c r="N20" s="65"/>
      <c r="O20" s="65"/>
      <c r="P20" s="66"/>
      <c r="Q20" s="149"/>
      <c r="R20" s="150"/>
      <c r="S20" s="150"/>
      <c r="T20" s="150"/>
      <c r="U20" s="151"/>
      <c r="V20" s="83" t="s">
        <v>24</v>
      </c>
      <c r="W20" s="83"/>
      <c r="X20" s="83"/>
    </row>
    <row r="21" spans="1:24" s="73" customFormat="1" ht="26.25" customHeight="1" x14ac:dyDescent="0.25">
      <c r="A21" s="68"/>
      <c r="B21" s="69"/>
      <c r="C21" s="91"/>
      <c r="D21" s="92"/>
      <c r="E21" s="67">
        <f>IF(ISBLANK(C21),0,(D21-C21+1))</f>
        <v>0</v>
      </c>
      <c r="F21" s="70"/>
      <c r="G21" s="70"/>
      <c r="H21" s="71">
        <f t="shared" si="10"/>
        <v>0</v>
      </c>
      <c r="I21" s="78"/>
      <c r="J21" s="72">
        <f t="shared" si="11"/>
        <v>0</v>
      </c>
      <c r="K21" s="79"/>
      <c r="L21" s="63"/>
      <c r="M21" s="65"/>
      <c r="N21" s="65"/>
      <c r="O21" s="65"/>
      <c r="P21" s="66"/>
      <c r="Q21" s="149"/>
      <c r="R21" s="150"/>
      <c r="S21" s="150"/>
      <c r="T21" s="150"/>
      <c r="U21" s="151"/>
      <c r="V21" s="83" t="s">
        <v>24</v>
      </c>
      <c r="W21" s="83"/>
      <c r="X21" s="83"/>
    </row>
    <row r="22" spans="1:24" s="73" customFormat="1" ht="26.25" customHeight="1" x14ac:dyDescent="0.25">
      <c r="A22" s="68"/>
      <c r="B22" s="69"/>
      <c r="C22" s="91"/>
      <c r="D22" s="92"/>
      <c r="E22" s="67">
        <f t="shared" si="9"/>
        <v>0</v>
      </c>
      <c r="F22" s="70"/>
      <c r="G22" s="70"/>
      <c r="H22" s="71">
        <f t="shared" si="10"/>
        <v>0</v>
      </c>
      <c r="I22" s="78"/>
      <c r="J22" s="72">
        <f t="shared" si="11"/>
        <v>0</v>
      </c>
      <c r="K22" s="79"/>
      <c r="L22" s="63"/>
      <c r="M22" s="65"/>
      <c r="N22" s="65"/>
      <c r="O22" s="65"/>
      <c r="P22" s="66"/>
      <c r="Q22" s="149"/>
      <c r="R22" s="150"/>
      <c r="S22" s="150"/>
      <c r="T22" s="150"/>
      <c r="U22" s="151"/>
      <c r="V22" s="83" t="s">
        <v>24</v>
      </c>
      <c r="W22" s="83"/>
      <c r="X22" s="83"/>
    </row>
    <row r="23" spans="1:24" s="73" customFormat="1" ht="26.25" customHeight="1" x14ac:dyDescent="0.25">
      <c r="A23" s="68"/>
      <c r="B23" s="69"/>
      <c r="C23" s="91"/>
      <c r="D23" s="92"/>
      <c r="E23" s="67">
        <f t="shared" si="9"/>
        <v>0</v>
      </c>
      <c r="F23" s="70"/>
      <c r="G23" s="70"/>
      <c r="H23" s="71">
        <f t="shared" si="10"/>
        <v>0</v>
      </c>
      <c r="I23" s="78"/>
      <c r="J23" s="72">
        <f t="shared" si="11"/>
        <v>0</v>
      </c>
      <c r="K23" s="79"/>
      <c r="L23" s="63"/>
      <c r="M23" s="65"/>
      <c r="N23" s="65"/>
      <c r="O23" s="65"/>
      <c r="P23" s="66"/>
      <c r="Q23" s="149"/>
      <c r="R23" s="150"/>
      <c r="S23" s="150"/>
      <c r="T23" s="150"/>
      <c r="U23" s="151"/>
      <c r="V23" s="83" t="s">
        <v>24</v>
      </c>
      <c r="W23" s="83"/>
      <c r="X23" s="83"/>
    </row>
    <row r="24" spans="1:24" s="73" customFormat="1" ht="26.25" customHeight="1" x14ac:dyDescent="0.25">
      <c r="A24" s="68"/>
      <c r="B24" s="69"/>
      <c r="C24" s="91"/>
      <c r="D24" s="92"/>
      <c r="E24" s="67">
        <f t="shared" si="9"/>
        <v>0</v>
      </c>
      <c r="F24" s="70"/>
      <c r="G24" s="70"/>
      <c r="H24" s="71">
        <f t="shared" si="10"/>
        <v>0</v>
      </c>
      <c r="I24" s="78"/>
      <c r="J24" s="72">
        <f t="shared" ref="J24:J32" si="12">I24-SUM(L24:P24,K24)</f>
        <v>0</v>
      </c>
      <c r="K24" s="79"/>
      <c r="L24" s="63"/>
      <c r="M24" s="65"/>
      <c r="N24" s="65"/>
      <c r="O24" s="65"/>
      <c r="P24" s="66"/>
      <c r="Q24" s="149"/>
      <c r="R24" s="150"/>
      <c r="S24" s="150"/>
      <c r="T24" s="150"/>
      <c r="U24" s="151"/>
      <c r="V24" s="83" t="s">
        <v>24</v>
      </c>
      <c r="W24" s="83"/>
      <c r="X24" s="83"/>
    </row>
    <row r="25" spans="1:24" s="73" customFormat="1" ht="26.25" customHeight="1" x14ac:dyDescent="0.25">
      <c r="A25" s="68"/>
      <c r="B25" s="69"/>
      <c r="C25" s="91"/>
      <c r="D25" s="92"/>
      <c r="E25" s="67">
        <f t="shared" si="9"/>
        <v>0</v>
      </c>
      <c r="F25" s="70"/>
      <c r="G25" s="70"/>
      <c r="H25" s="71">
        <f>E25-G25-F25</f>
        <v>0</v>
      </c>
      <c r="I25" s="78"/>
      <c r="J25" s="72">
        <f t="shared" si="12"/>
        <v>0</v>
      </c>
      <c r="K25" s="79"/>
      <c r="L25" s="63"/>
      <c r="M25" s="65"/>
      <c r="N25" s="65"/>
      <c r="O25" s="65"/>
      <c r="P25" s="66"/>
      <c r="Q25" s="149"/>
      <c r="R25" s="150"/>
      <c r="S25" s="150"/>
      <c r="T25" s="150"/>
      <c r="U25" s="151"/>
      <c r="V25" s="83" t="s">
        <v>24</v>
      </c>
      <c r="W25" s="83"/>
      <c r="X25" s="83"/>
    </row>
    <row r="26" spans="1:24" s="73" customFormat="1" ht="26.25" customHeight="1" x14ac:dyDescent="0.25">
      <c r="A26" s="68"/>
      <c r="B26" s="69"/>
      <c r="C26" s="91"/>
      <c r="D26" s="92"/>
      <c r="E26" s="67">
        <f t="shared" si="9"/>
        <v>0</v>
      </c>
      <c r="F26" s="70"/>
      <c r="G26" s="70"/>
      <c r="H26" s="71">
        <f t="shared" ref="H26:H33" si="13">E26-G26-F26</f>
        <v>0</v>
      </c>
      <c r="I26" s="78"/>
      <c r="J26" s="72">
        <f>I26-SUM(L26:P26,K26)</f>
        <v>0</v>
      </c>
      <c r="K26" s="79"/>
      <c r="L26" s="63"/>
      <c r="M26" s="65"/>
      <c r="N26" s="65"/>
      <c r="O26" s="65"/>
      <c r="P26" s="66"/>
      <c r="Q26" s="149"/>
      <c r="R26" s="150"/>
      <c r="S26" s="150"/>
      <c r="T26" s="150"/>
      <c r="U26" s="151"/>
      <c r="V26" s="83" t="s">
        <v>24</v>
      </c>
      <c r="W26" s="83"/>
      <c r="X26" s="83"/>
    </row>
    <row r="27" spans="1:24" s="73" customFormat="1" ht="26.25" customHeight="1" x14ac:dyDescent="0.25">
      <c r="A27" s="68"/>
      <c r="B27" s="69"/>
      <c r="C27" s="91"/>
      <c r="D27" s="92"/>
      <c r="E27" s="67">
        <f t="shared" si="9"/>
        <v>0</v>
      </c>
      <c r="F27" s="70"/>
      <c r="G27" s="70"/>
      <c r="H27" s="71">
        <f t="shared" si="13"/>
        <v>0</v>
      </c>
      <c r="I27" s="78"/>
      <c r="J27" s="72">
        <f>I27-SUM(L27:P27,K27)</f>
        <v>0</v>
      </c>
      <c r="K27" s="79"/>
      <c r="L27" s="63"/>
      <c r="M27" s="65"/>
      <c r="N27" s="65"/>
      <c r="O27" s="65"/>
      <c r="P27" s="66"/>
      <c r="Q27" s="149"/>
      <c r="R27" s="150"/>
      <c r="S27" s="150"/>
      <c r="T27" s="150"/>
      <c r="U27" s="151"/>
      <c r="V27" s="83" t="s">
        <v>24</v>
      </c>
      <c r="W27" s="83"/>
      <c r="X27" s="83"/>
    </row>
    <row r="28" spans="1:24" s="73" customFormat="1" ht="26.25" customHeight="1" x14ac:dyDescent="0.25">
      <c r="A28" s="68"/>
      <c r="B28" s="69"/>
      <c r="C28" s="91"/>
      <c r="D28" s="92"/>
      <c r="E28" s="67">
        <f t="shared" si="9"/>
        <v>0</v>
      </c>
      <c r="F28" s="70"/>
      <c r="G28" s="70"/>
      <c r="H28" s="71">
        <f t="shared" si="13"/>
        <v>0</v>
      </c>
      <c r="I28" s="78"/>
      <c r="J28" s="72">
        <f t="shared" si="12"/>
        <v>0</v>
      </c>
      <c r="K28" s="79"/>
      <c r="L28" s="63"/>
      <c r="M28" s="65"/>
      <c r="N28" s="65"/>
      <c r="O28" s="65"/>
      <c r="P28" s="66"/>
      <c r="Q28" s="149"/>
      <c r="R28" s="150"/>
      <c r="S28" s="150"/>
      <c r="T28" s="150"/>
      <c r="U28" s="151"/>
      <c r="V28" s="83" t="s">
        <v>24</v>
      </c>
      <c r="W28" s="83"/>
      <c r="X28" s="83"/>
    </row>
    <row r="29" spans="1:24" s="73" customFormat="1" ht="26.25" customHeight="1" x14ac:dyDescent="0.25">
      <c r="A29" s="68"/>
      <c r="B29" s="69"/>
      <c r="C29" s="91"/>
      <c r="D29" s="92"/>
      <c r="E29" s="67">
        <f t="shared" si="9"/>
        <v>0</v>
      </c>
      <c r="F29" s="70"/>
      <c r="G29" s="70"/>
      <c r="H29" s="71">
        <f t="shared" si="13"/>
        <v>0</v>
      </c>
      <c r="I29" s="78"/>
      <c r="J29" s="72">
        <f t="shared" si="12"/>
        <v>0</v>
      </c>
      <c r="K29" s="79"/>
      <c r="L29" s="63"/>
      <c r="M29" s="65"/>
      <c r="N29" s="65"/>
      <c r="O29" s="65"/>
      <c r="P29" s="66"/>
      <c r="Q29" s="149"/>
      <c r="R29" s="150"/>
      <c r="S29" s="150"/>
      <c r="T29" s="150"/>
      <c r="U29" s="151"/>
      <c r="V29" s="83" t="s">
        <v>24</v>
      </c>
      <c r="W29" s="83"/>
      <c r="X29" s="83"/>
    </row>
    <row r="30" spans="1:24" s="73" customFormat="1" ht="26.25" customHeight="1" x14ac:dyDescent="0.25">
      <c r="A30" s="68"/>
      <c r="B30" s="69"/>
      <c r="C30" s="91"/>
      <c r="D30" s="92"/>
      <c r="E30" s="67">
        <f t="shared" si="9"/>
        <v>0</v>
      </c>
      <c r="F30" s="70"/>
      <c r="G30" s="70"/>
      <c r="H30" s="71">
        <f t="shared" si="13"/>
        <v>0</v>
      </c>
      <c r="I30" s="78"/>
      <c r="J30" s="72">
        <f t="shared" si="12"/>
        <v>0</v>
      </c>
      <c r="K30" s="79"/>
      <c r="L30" s="63"/>
      <c r="M30" s="65"/>
      <c r="N30" s="65"/>
      <c r="O30" s="65"/>
      <c r="P30" s="66"/>
      <c r="Q30" s="149"/>
      <c r="R30" s="150"/>
      <c r="S30" s="150"/>
      <c r="T30" s="150"/>
      <c r="U30" s="151"/>
      <c r="V30" s="83" t="s">
        <v>24</v>
      </c>
      <c r="W30" s="83"/>
      <c r="X30" s="83"/>
    </row>
    <row r="31" spans="1:24" s="73" customFormat="1" ht="26.25" customHeight="1" x14ac:dyDescent="0.25">
      <c r="A31" s="68"/>
      <c r="B31" s="69"/>
      <c r="C31" s="91"/>
      <c r="D31" s="92"/>
      <c r="E31" s="67">
        <f t="shared" si="9"/>
        <v>0</v>
      </c>
      <c r="F31" s="70"/>
      <c r="G31" s="70"/>
      <c r="H31" s="71">
        <f t="shared" si="13"/>
        <v>0</v>
      </c>
      <c r="I31" s="78"/>
      <c r="J31" s="72">
        <f t="shared" si="12"/>
        <v>0</v>
      </c>
      <c r="K31" s="79"/>
      <c r="L31" s="63"/>
      <c r="M31" s="65"/>
      <c r="N31" s="65"/>
      <c r="O31" s="65"/>
      <c r="P31" s="66"/>
      <c r="Q31" s="149"/>
      <c r="R31" s="150"/>
      <c r="S31" s="150"/>
      <c r="T31" s="150"/>
      <c r="U31" s="151"/>
      <c r="V31" s="83" t="s">
        <v>24</v>
      </c>
      <c r="W31" s="83"/>
      <c r="X31" s="83"/>
    </row>
    <row r="32" spans="1:24" s="73" customFormat="1" ht="26.25" customHeight="1" x14ac:dyDescent="0.25">
      <c r="A32" s="68"/>
      <c r="B32" s="69"/>
      <c r="C32" s="91"/>
      <c r="D32" s="92"/>
      <c r="E32" s="67">
        <f t="shared" si="9"/>
        <v>0</v>
      </c>
      <c r="F32" s="70"/>
      <c r="G32" s="70"/>
      <c r="H32" s="71">
        <f t="shared" si="13"/>
        <v>0</v>
      </c>
      <c r="I32" s="78"/>
      <c r="J32" s="72">
        <f t="shared" si="12"/>
        <v>0</v>
      </c>
      <c r="K32" s="79"/>
      <c r="L32" s="63"/>
      <c r="M32" s="65"/>
      <c r="N32" s="65"/>
      <c r="O32" s="65"/>
      <c r="P32" s="66"/>
      <c r="Q32" s="149"/>
      <c r="R32" s="150"/>
      <c r="S32" s="150"/>
      <c r="T32" s="150"/>
      <c r="U32" s="151"/>
      <c r="V32" s="83" t="s">
        <v>24</v>
      </c>
      <c r="W32" s="83"/>
      <c r="X32" s="83"/>
    </row>
    <row r="33" spans="1:25" s="73" customFormat="1" ht="26.25" customHeight="1" x14ac:dyDescent="0.25">
      <c r="A33" s="74"/>
      <c r="B33" s="75"/>
      <c r="C33" s="93"/>
      <c r="D33" s="94"/>
      <c r="E33" s="67">
        <f t="shared" si="9"/>
        <v>0</v>
      </c>
      <c r="F33" s="90"/>
      <c r="G33" s="76"/>
      <c r="H33" s="71">
        <f t="shared" si="13"/>
        <v>0</v>
      </c>
      <c r="I33" s="80" t="s">
        <v>24</v>
      </c>
      <c r="J33" s="72" t="s">
        <v>24</v>
      </c>
      <c r="K33" s="77" t="s">
        <v>24</v>
      </c>
      <c r="L33" s="86" t="s">
        <v>24</v>
      </c>
      <c r="M33" s="87" t="s">
        <v>24</v>
      </c>
      <c r="N33" s="87" t="s">
        <v>24</v>
      </c>
      <c r="O33" s="87" t="s">
        <v>24</v>
      </c>
      <c r="P33" s="88" t="s">
        <v>24</v>
      </c>
      <c r="Q33" s="146"/>
      <c r="R33" s="147"/>
      <c r="S33" s="147"/>
      <c r="T33" s="147"/>
      <c r="U33" s="148"/>
      <c r="V33" s="83"/>
      <c r="W33" s="83" t="s">
        <v>24</v>
      </c>
      <c r="X33" s="83" t="s">
        <v>24</v>
      </c>
    </row>
    <row r="34" spans="1:25" ht="7.5" customHeight="1" thickBot="1" x14ac:dyDescent="0.3">
      <c r="A34" s="26"/>
      <c r="B34" s="27"/>
      <c r="C34" s="31"/>
      <c r="D34" s="32"/>
      <c r="E34" s="33">
        <v>0</v>
      </c>
      <c r="F34" s="29"/>
      <c r="G34" s="29"/>
      <c r="H34" s="34">
        <v>0</v>
      </c>
      <c r="I34" s="35"/>
      <c r="J34" s="37"/>
      <c r="K34" s="36"/>
      <c r="L34" s="28"/>
      <c r="M34" s="29"/>
      <c r="N34" s="29"/>
      <c r="O34" s="29"/>
      <c r="P34" s="30"/>
      <c r="Q34" s="158"/>
      <c r="R34" s="159"/>
      <c r="S34" s="159"/>
      <c r="T34" s="159"/>
      <c r="U34" s="160"/>
    </row>
    <row r="35" spans="1:25" s="38" customFormat="1" ht="30.75" customHeight="1" x14ac:dyDescent="0.25">
      <c r="B35" s="39"/>
      <c r="D35" s="85"/>
      <c r="E35" s="43">
        <f>SUM(E2:E34)</f>
        <v>0</v>
      </c>
      <c r="F35" s="44">
        <f>SUM(F2:F34)</f>
        <v>0</v>
      </c>
      <c r="G35" s="44">
        <f>SUM(G2:G34)</f>
        <v>0</v>
      </c>
      <c r="H35" s="45">
        <f>E35-F35-G35</f>
        <v>0</v>
      </c>
      <c r="I35" s="46">
        <f>SUM(I2:I34)</f>
        <v>0</v>
      </c>
      <c r="J35" s="48">
        <f t="shared" ref="J35:P35" si="14">SUM(J2:J34)</f>
        <v>0</v>
      </c>
      <c r="K35" s="47">
        <f>SUM(K2:K34)</f>
        <v>0</v>
      </c>
      <c r="L35" s="40">
        <f>SUM(L2:L34)</f>
        <v>0</v>
      </c>
      <c r="M35" s="41">
        <f t="shared" si="14"/>
        <v>0</v>
      </c>
      <c r="N35" s="41">
        <f t="shared" si="14"/>
        <v>0</v>
      </c>
      <c r="O35" s="41">
        <f t="shared" si="14"/>
        <v>0</v>
      </c>
      <c r="P35" s="41">
        <f t="shared" si="14"/>
        <v>0</v>
      </c>
      <c r="Q35" s="42">
        <f>SUM(L35:P35)</f>
        <v>0</v>
      </c>
      <c r="R35" s="161" t="s">
        <v>31</v>
      </c>
      <c r="S35" s="162"/>
      <c r="T35" s="162"/>
      <c r="U35" s="163"/>
      <c r="V35" s="84">
        <f>SUM(V2:V32)</f>
        <v>0</v>
      </c>
      <c r="W35" s="84">
        <f>SUM(W2:W34)</f>
        <v>0</v>
      </c>
      <c r="X35" s="84">
        <f>SUM(X2:X34)</f>
        <v>0</v>
      </c>
      <c r="Y35" s="89">
        <f>SUM(W35:X35)</f>
        <v>0</v>
      </c>
    </row>
    <row r="36" spans="1:25" ht="120" thickBot="1" x14ac:dyDescent="0.3">
      <c r="E36" s="53" t="s">
        <v>19</v>
      </c>
      <c r="F36" s="54" t="s">
        <v>20</v>
      </c>
      <c r="G36" s="54" t="s">
        <v>23</v>
      </c>
      <c r="H36" s="55" t="s">
        <v>9</v>
      </c>
      <c r="I36" s="56" t="s">
        <v>21</v>
      </c>
      <c r="J36" s="58" t="s">
        <v>12</v>
      </c>
      <c r="K36" s="57" t="s">
        <v>11</v>
      </c>
      <c r="L36" s="49" t="s">
        <v>0</v>
      </c>
      <c r="M36" s="50" t="s">
        <v>1</v>
      </c>
      <c r="N36" s="50" t="s">
        <v>2</v>
      </c>
      <c r="O36" s="50" t="s">
        <v>16</v>
      </c>
      <c r="P36" s="50" t="s">
        <v>17</v>
      </c>
      <c r="Q36" s="51" t="s">
        <v>18</v>
      </c>
      <c r="R36" s="164" t="s">
        <v>30</v>
      </c>
      <c r="S36" s="165"/>
      <c r="T36" s="165"/>
      <c r="U36" s="166"/>
    </row>
    <row r="37" spans="1:25" s="52" customFormat="1" x14ac:dyDescent="0.25">
      <c r="A37"/>
      <c r="B37" s="1"/>
      <c r="I37" s="59">
        <f>I35+G35</f>
        <v>0</v>
      </c>
      <c r="J37" s="38"/>
      <c r="K37" s="60"/>
      <c r="M37" s="52">
        <f>L35+M35</f>
        <v>0</v>
      </c>
      <c r="Q37" s="61"/>
      <c r="R37" s="61"/>
      <c r="S37" s="61"/>
      <c r="T37" s="61"/>
      <c r="U37" s="61"/>
      <c r="V37" s="82"/>
      <c r="W37" s="82"/>
      <c r="X37" s="82"/>
    </row>
    <row r="38" spans="1:25" s="52" customFormat="1" x14ac:dyDescent="0.25">
      <c r="A38"/>
      <c r="B38" s="1"/>
      <c r="E38" s="62"/>
      <c r="I38" s="59"/>
      <c r="J38" s="38"/>
      <c r="K38" s="60"/>
      <c r="Q38" s="61"/>
      <c r="R38" s="61"/>
      <c r="S38" s="61"/>
      <c r="T38" s="61"/>
      <c r="U38" s="61"/>
      <c r="V38" s="82"/>
      <c r="W38" s="82"/>
      <c r="X38" s="82"/>
    </row>
  </sheetData>
  <mergeCells count="36">
    <mergeCell ref="Q21:U21"/>
    <mergeCell ref="Q34:U34"/>
    <mergeCell ref="Q23:U23"/>
    <mergeCell ref="Q24:U24"/>
    <mergeCell ref="Q25:U25"/>
    <mergeCell ref="Q26:U26"/>
    <mergeCell ref="Q27:U27"/>
    <mergeCell ref="R35:U35"/>
    <mergeCell ref="R36:U36"/>
    <mergeCell ref="Q3:U3"/>
    <mergeCell ref="Q4:U4"/>
    <mergeCell ref="Q5:U5"/>
    <mergeCell ref="Q6:U6"/>
    <mergeCell ref="Q7:U7"/>
    <mergeCell ref="Q8:U8"/>
    <mergeCell ref="Q9:U9"/>
    <mergeCell ref="Q28:U28"/>
    <mergeCell ref="Q29:U29"/>
    <mergeCell ref="Q30:U30"/>
    <mergeCell ref="Q31:U31"/>
    <mergeCell ref="Q32:U32"/>
    <mergeCell ref="Q33:U33"/>
    <mergeCell ref="Q22:U22"/>
    <mergeCell ref="Q1:U1"/>
    <mergeCell ref="Q2:U2"/>
    <mergeCell ref="Q18:U18"/>
    <mergeCell ref="Q19:U19"/>
    <mergeCell ref="Q20:U20"/>
    <mergeCell ref="Q10:U10"/>
    <mergeCell ref="Q11:U11"/>
    <mergeCell ref="Q12:U12"/>
    <mergeCell ref="Q13:U13"/>
    <mergeCell ref="Q14:U14"/>
    <mergeCell ref="Q15:U15"/>
    <mergeCell ref="Q16:U16"/>
    <mergeCell ref="Q17:U1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11.07</vt:lpstr>
      <vt:lpstr>11.06</vt:lpstr>
      <vt:lpstr>11.05</vt:lpstr>
      <vt:lpstr>11.04</vt:lpstr>
      <vt:lpstr>11.03</vt:lpstr>
      <vt:lpstr>11.01</vt:lpstr>
      <vt:lpstr>00.00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2023-09-14T20:38:14Z</dcterms:created>
  <dcterms:modified xsi:type="dcterms:W3CDTF">2024-01-19T17:38:58Z</dcterms:modified>
</cp:coreProperties>
</file>