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200" yWindow="0" windowWidth="19200" windowHeight="18465"/>
  </bookViews>
  <sheets>
    <sheet name="08.06 (2)" sheetId="2" r:id="rId1"/>
    <sheet name="08.06" sheetId="1" r:id="rId2"/>
  </sheets>
  <calcPr calcId="145621"/>
</workbook>
</file>

<file path=xl/calcChain.xml><?xml version="1.0" encoding="utf-8"?>
<calcChain xmlns="http://schemas.openxmlformats.org/spreadsheetml/2006/main">
  <c r="N38" i="2" l="1"/>
  <c r="N21" i="2"/>
  <c r="D20" i="2"/>
  <c r="N18" i="2"/>
  <c r="M18" i="2"/>
  <c r="K18" i="2"/>
  <c r="G18" i="2"/>
  <c r="F18" i="2"/>
  <c r="E18" i="2"/>
  <c r="D18" i="2"/>
  <c r="C18" i="2"/>
  <c r="H18" i="2" s="1"/>
  <c r="O17" i="2"/>
  <c r="O15" i="2"/>
  <c r="L15" i="2"/>
  <c r="J15" i="2"/>
  <c r="O14" i="2"/>
  <c r="J14" i="2"/>
  <c r="L14" i="2" s="1"/>
  <c r="O13" i="2"/>
  <c r="J13" i="2"/>
  <c r="L13" i="2" s="1"/>
  <c r="O12" i="2"/>
  <c r="J12" i="2"/>
  <c r="L12" i="2" s="1"/>
  <c r="J11" i="2"/>
  <c r="L11" i="2" s="1"/>
  <c r="O10" i="2"/>
  <c r="J10" i="2"/>
  <c r="L10" i="2" s="1"/>
  <c r="L9" i="2"/>
  <c r="J9" i="2"/>
  <c r="O8" i="2"/>
  <c r="J8" i="2"/>
  <c r="L8" i="2" s="1"/>
  <c r="O7" i="2"/>
  <c r="J7" i="2"/>
  <c r="L7" i="2" s="1"/>
  <c r="O6" i="2"/>
  <c r="J6" i="2"/>
  <c r="L6" i="2" s="1"/>
  <c r="O5" i="2"/>
  <c r="L5" i="2"/>
  <c r="J5" i="2"/>
  <c r="O4" i="2"/>
  <c r="J4" i="2"/>
  <c r="L4" i="2" s="1"/>
  <c r="J3" i="2"/>
  <c r="L3" i="2" s="1"/>
  <c r="O2" i="2"/>
  <c r="O18" i="2" s="1"/>
  <c r="J18" i="2" l="1"/>
  <c r="L18" i="2" s="1"/>
  <c r="J18" i="1" l="1"/>
  <c r="G18" i="1"/>
  <c r="H18" i="1"/>
  <c r="O18" i="1"/>
  <c r="N18" i="1"/>
  <c r="M18" i="1"/>
  <c r="L18" i="1"/>
  <c r="K18" i="1"/>
  <c r="F18" i="1"/>
  <c r="E18" i="1"/>
  <c r="D18" i="1"/>
  <c r="C18" i="1"/>
  <c r="J4" i="1" l="1"/>
  <c r="J5" i="1"/>
  <c r="J6" i="1"/>
  <c r="J7" i="1"/>
  <c r="J8" i="1"/>
  <c r="J9" i="1"/>
  <c r="J10" i="1"/>
  <c r="J11" i="1"/>
  <c r="J12" i="1"/>
  <c r="J13" i="1"/>
  <c r="J14" i="1"/>
  <c r="J15" i="1"/>
  <c r="J16" i="1"/>
  <c r="J3" i="1"/>
  <c r="O2" i="1"/>
  <c r="O11" i="1" l="1"/>
  <c r="L11" i="1"/>
  <c r="O10" i="1"/>
  <c r="L10" i="1"/>
  <c r="O9" i="1"/>
  <c r="L9" i="1"/>
  <c r="O8" i="1"/>
  <c r="L8" i="1"/>
  <c r="O7" i="1"/>
  <c r="L7" i="1"/>
  <c r="O4" i="1"/>
  <c r="O5" i="1"/>
  <c r="O6" i="1"/>
  <c r="O12" i="1"/>
  <c r="O13" i="1"/>
  <c r="O14" i="1"/>
  <c r="O15" i="1"/>
  <c r="O16" i="1"/>
  <c r="O17" i="1"/>
  <c r="L6" i="1"/>
  <c r="L13" i="1"/>
  <c r="O3" i="1"/>
  <c r="L3" i="1"/>
  <c r="L16" i="1"/>
  <c r="L15" i="1"/>
  <c r="L14" i="1"/>
  <c r="L12" i="1"/>
  <c r="L4" i="1" l="1"/>
  <c r="L5" i="1" l="1"/>
</calcChain>
</file>

<file path=xl/sharedStrings.xml><?xml version="1.0" encoding="utf-8"?>
<sst xmlns="http://schemas.openxmlformats.org/spreadsheetml/2006/main" count="119" uniqueCount="33">
  <si>
    <t>BYPASS</t>
  </si>
  <si>
    <t>NO SHOW</t>
  </si>
  <si>
    <t>DECLINE</t>
  </si>
  <si>
    <t>WALK</t>
  </si>
  <si>
    <t>START</t>
  </si>
  <si>
    <t>END</t>
  </si>
  <si>
    <t># SHOT</t>
  </si>
  <si>
    <t>NO PRINT</t>
  </si>
  <si>
    <t># 2B PRINTED</t>
  </si>
  <si>
    <t># PRINTED</t>
  </si>
  <si>
    <t># SALES</t>
  </si>
  <si>
    <t>BALANCE</t>
  </si>
  <si>
    <t>NOTES</t>
  </si>
  <si>
    <t xml:space="preserve">DIGITAL </t>
  </si>
  <si>
    <t>Total Waste Sheets</t>
  </si>
  <si>
    <r>
      <t xml:space="preserve"># SHOT </t>
    </r>
    <r>
      <rPr>
        <b/>
        <sz val="9"/>
        <color theme="1" tint="0.499984740745262"/>
        <rFont val="Calibri"/>
        <family val="2"/>
        <scheme val="minor"/>
      </rPr>
      <t>(= # RASTERS)</t>
    </r>
  </si>
  <si>
    <r>
      <t xml:space="preserve">NOT PRINTED </t>
    </r>
    <r>
      <rPr>
        <b/>
        <sz val="8"/>
        <color theme="1" tint="0.499984740745262"/>
        <rFont val="Calibri"/>
        <family val="2"/>
        <scheme val="minor"/>
      </rPr>
      <t>(UNSELLABLE)</t>
    </r>
  </si>
  <si>
    <t># PRINTED FOR SALE</t>
  </si>
  <si>
    <t>DIGITAL-only</t>
  </si>
  <si>
    <t>Stolen</t>
  </si>
  <si>
    <t>Kim</t>
  </si>
  <si>
    <t>Sammye</t>
  </si>
  <si>
    <t>Jody</t>
  </si>
  <si>
    <t>Carrie</t>
  </si>
  <si>
    <t>Tim</t>
  </si>
  <si>
    <t>Ted</t>
  </si>
  <si>
    <t>Mr.West</t>
  </si>
  <si>
    <t>Sammye,Jody,Maria, Bart</t>
  </si>
  <si>
    <t>Bart</t>
  </si>
  <si>
    <t>Maria</t>
  </si>
  <si>
    <t>-</t>
  </si>
  <si>
    <t>=</t>
  </si>
  <si>
    <r>
      <t xml:space="preserve">Roderick: Photography (10:30-2:30, Blair outside those times); 
Christina: POS &amp; Rastering; 
Blair: POS, Production &amp; Photos-backup; 
Rondell: No-Show.
Field was open (360 was not deployed, we were short-handed); 
Tour guides ended their tour on the field, allowing the customers to end their tour on their own schedule.  (all customers were instructed to exit from the field thruough the door closest to our station.  Therefore, No-shows here indicate that the customer never returned through the disignated exit, no idea where 13 groups of people disappeared in the stadium).  Declines here include customers that dodged our station (we saw them, but they walked quickly away, avoid eye-contact, 2/5 declines; and the other 3 were ppl who said they had already taken plenty of themselves on the field).
- All tour staff was VERY friendly today.  Even, when we had an issue with overlap from the 12:30 private (running late &amp; we had technical issues) + 1:00 private (running early - 175 people) + 1:00 public tour.   The tour staff gathered (atleast 5-6 tour guides and Larry [todays Captain: who is absolutly a pleasure to work with), all gathered to try to co-ordinate and work with us to get everyones pictures taken.   This included an issue: the 'Jowdy sales rep' had promised that the 1:00 tour could have their picture taken on the field.  
</t>
    </r>
    <r>
      <rPr>
        <b/>
        <u/>
        <sz val="8"/>
        <color theme="0" tint="-0.34998626667073579"/>
        <rFont val="Calibri"/>
        <family val="2"/>
        <scheme val="minor"/>
      </rPr>
      <t>-I believe the tags are no longer necessary.  
Theft is zero;</t>
    </r>
    <r>
      <rPr>
        <sz val="8"/>
        <color theme="0" tint="-0.34998626667073579"/>
        <rFont val="Calibri"/>
        <family val="2"/>
        <scheme val="minor"/>
      </rPr>
      <t xml:space="preserve"> </t>
    </r>
    <r>
      <rPr>
        <b/>
        <sz val="8"/>
        <color theme="0" tint="-0.34998626667073579"/>
        <rFont val="Calibri"/>
        <family val="2"/>
        <scheme val="minor"/>
      </rPr>
      <t xml:space="preserve">thanks to the customer picking up their own photo under watchful eye, and the strategically placed partitions. funneling customers (theft is nearly impossible).   
</t>
    </r>
    <r>
      <rPr>
        <b/>
        <u/>
        <sz val="8"/>
        <color theme="0" tint="-0.34998626667073579"/>
        <rFont val="Calibri"/>
        <family val="2"/>
        <scheme val="minor"/>
      </rPr>
      <t xml:space="preserve">Declines due to long lines is nearly zero </t>
    </r>
    <r>
      <rPr>
        <b/>
        <sz val="8"/>
        <color theme="0" tint="-0.34998626667073579"/>
        <rFont val="Calibri"/>
        <family val="2"/>
        <scheme val="minor"/>
      </rPr>
      <t xml:space="preserve">Thanks to the second POS &amp; the table distribution (although If you notice the 12:30 and 1:00 groups return was overlapped, this prompted a spike in avoidance declines(described above)/ no-shows (there was a huge crowd, As we had lost functionality of POS#1, and there was a backup of people to the door, so perhaps we just didnt see them as they slipped past). 
</t>
    </r>
    <r>
      <rPr>
        <b/>
        <u/>
        <sz val="8"/>
        <color theme="0" tint="-0.34998626667073579"/>
        <rFont val="Calibri"/>
        <family val="2"/>
        <scheme val="minor"/>
      </rPr>
      <t xml:space="preserve">Missed prints &amp; tracking is not an issue. </t>
    </r>
    <r>
      <rPr>
        <b/>
        <sz val="8"/>
        <color theme="0" tint="-0.34998626667073579"/>
        <rFont val="Calibri"/>
        <family val="2"/>
        <scheme val="minor"/>
      </rPr>
      <t xml:space="preserve"> As long as someone is tracking the photo numbers for each group, (which is easier due to the larger photo tag on the prints), 
The only disclaimer of not using tags.  Theft, if it does occur will not be 'reportable', as we would have no way to quickly verify it.  but since theft is nearly zero...</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</si>
</sst>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7"/>
      <color theme="1"/>
      <name val="Calibri"/>
      <family val="2"/>
      <scheme val="minor"/>
    </font>
    <font>
      <b/>
      <sz val="11"/>
      <color theme="1"/>
      <name val="Calibri"/>
      <family val="2"/>
      <scheme val="minor"/>
    </font>
    <font>
      <b/>
      <sz val="8"/>
      <color theme="1" tint="0.499984740745262"/>
      <name val="Calibri"/>
      <family val="2"/>
      <scheme val="minor"/>
    </font>
    <font>
      <sz val="9"/>
      <color theme="1"/>
      <name val="Calibri"/>
      <family val="2"/>
      <scheme val="minor"/>
    </font>
    <font>
      <sz val="11"/>
      <color theme="1" tint="0.499984740745262"/>
      <name val="Calibri"/>
      <family val="2"/>
      <scheme val="minor"/>
    </font>
    <font>
      <b/>
      <sz val="8"/>
      <color theme="0" tint="-0.34998626667073579"/>
      <name val="Calibri"/>
      <family val="2"/>
      <scheme val="minor"/>
    </font>
    <font>
      <b/>
      <sz val="11"/>
      <color rgb="FFFF0000"/>
      <name val="Calibri"/>
      <family val="2"/>
      <scheme val="minor"/>
    </font>
    <font>
      <sz val="11"/>
      <name val="Calibri"/>
      <family val="2"/>
      <scheme val="minor"/>
    </font>
    <font>
      <b/>
      <sz val="12"/>
      <color theme="1"/>
      <name val="Calibri"/>
      <family val="2"/>
      <scheme val="minor"/>
    </font>
    <font>
      <b/>
      <sz val="9"/>
      <color theme="1" tint="0.499984740745262"/>
      <name val="Calibri"/>
      <family val="2"/>
      <scheme val="minor"/>
    </font>
    <font>
      <b/>
      <sz val="7"/>
      <color theme="0" tint="-0.249977111117893"/>
      <name val="Calibri"/>
      <family val="2"/>
      <scheme val="minor"/>
    </font>
    <font>
      <sz val="7"/>
      <color theme="0" tint="-0.249977111117893"/>
      <name val="Calibri"/>
      <family val="2"/>
      <scheme val="minor"/>
    </font>
    <font>
      <b/>
      <sz val="11"/>
      <name val="Calibri"/>
      <family val="2"/>
      <scheme val="minor"/>
    </font>
    <font>
      <sz val="8"/>
      <color theme="0" tint="-0.34998626667073579"/>
      <name val="Calibri"/>
      <family val="2"/>
      <scheme val="minor"/>
    </font>
    <font>
      <b/>
      <u/>
      <sz val="8"/>
      <color theme="0" tint="-0.34998626667073579"/>
      <name val="Calibri"/>
      <family val="2"/>
      <scheme val="minor"/>
    </font>
  </fonts>
  <fills count="16">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39997558519241921"/>
        <bgColor indexed="64"/>
      </patternFill>
    </fill>
    <fill>
      <patternFill patternType="solid">
        <fgColor rgb="FFFFFF99"/>
        <bgColor indexed="64"/>
      </patternFill>
    </fill>
  </fills>
  <borders count="3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1">
    <xf numFmtId="0" fontId="0" fillId="0" borderId="0"/>
  </cellStyleXfs>
  <cellXfs count="113">
    <xf numFmtId="0" fontId="0" fillId="0" borderId="0" xfId="0"/>
    <xf numFmtId="0" fontId="1" fillId="0" borderId="0" xfId="0" applyFont="1"/>
    <xf numFmtId="0" fontId="2" fillId="2" borderId="1" xfId="0" applyFont="1" applyFill="1" applyBorder="1" applyAlignment="1">
      <alignment horizontal="center" vertical="center" textRotation="90"/>
    </xf>
    <xf numFmtId="0" fontId="2" fillId="2" borderId="2" xfId="0" applyFont="1" applyFill="1" applyBorder="1" applyAlignment="1">
      <alignment horizontal="center" vertical="center" textRotation="90"/>
    </xf>
    <xf numFmtId="0" fontId="2" fillId="2" borderId="3" xfId="0" applyFont="1" applyFill="1" applyBorder="1" applyAlignment="1">
      <alignment horizontal="center" vertical="center" textRotation="90"/>
    </xf>
    <xf numFmtId="0" fontId="3" fillId="3" borderId="1" xfId="0" applyFont="1" applyFill="1" applyBorder="1" applyAlignment="1">
      <alignment horizontal="center"/>
    </xf>
    <xf numFmtId="0" fontId="2" fillId="0" borderId="0" xfId="0" applyFont="1" applyAlignment="1">
      <alignment horizontal="center" vertical="center" textRotation="90"/>
    </xf>
    <xf numFmtId="20" fontId="0" fillId="8" borderId="7" xfId="0" applyNumberFormat="1" applyFill="1" applyBorder="1" applyAlignment="1">
      <alignment horizontal="center" vertical="center"/>
    </xf>
    <xf numFmtId="0" fontId="4" fillId="8" borderId="6" xfId="0" applyFont="1" applyFill="1" applyBorder="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9" xfId="0" applyFont="1" applyFill="1" applyBorder="1" applyAlignment="1">
      <alignment horizontal="center" vertical="center" textRotation="90"/>
    </xf>
    <xf numFmtId="0" fontId="2" fillId="2" borderId="14" xfId="0" applyFont="1" applyFill="1" applyBorder="1" applyAlignment="1">
      <alignment horizontal="center" vertical="center" textRotation="90"/>
    </xf>
    <xf numFmtId="0" fontId="2" fillId="11" borderId="10" xfId="0" applyFont="1" applyFill="1" applyBorder="1" applyAlignment="1">
      <alignment horizontal="center" vertical="center" textRotation="90"/>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1" fontId="5" fillId="8" borderId="7" xfId="0" applyNumberFormat="1" applyFont="1" applyFill="1" applyBorder="1" applyAlignment="1">
      <alignment horizontal="center" vertical="center"/>
    </xf>
    <xf numFmtId="0" fontId="7" fillId="8" borderId="4" xfId="0" applyFont="1" applyFill="1" applyBorder="1" applyAlignment="1">
      <alignment horizontal="center" vertical="center"/>
    </xf>
    <xf numFmtId="0" fontId="8" fillId="8" borderId="4" xfId="0" applyFont="1" applyFill="1" applyBorder="1" applyAlignment="1">
      <alignment horizontal="center" vertical="center"/>
    </xf>
    <xf numFmtId="0" fontId="3" fillId="3" borderId="17" xfId="0" applyFont="1" applyFill="1" applyBorder="1" applyAlignment="1">
      <alignment horizontal="center"/>
    </xf>
    <xf numFmtId="1" fontId="5" fillId="8" borderId="12" xfId="0" applyNumberFormat="1" applyFont="1" applyFill="1" applyBorder="1" applyAlignment="1">
      <alignment horizontal="center" vertical="center"/>
    </xf>
    <xf numFmtId="0" fontId="0" fillId="12" borderId="5" xfId="0" applyFill="1" applyBorder="1" applyAlignment="1">
      <alignment horizontal="center" vertical="center"/>
    </xf>
    <xf numFmtId="1" fontId="0" fillId="12" borderId="5" xfId="0" applyNumberFormat="1" applyFill="1" applyBorder="1" applyAlignment="1">
      <alignment horizontal="center" vertical="center"/>
    </xf>
    <xf numFmtId="1" fontId="0" fillId="4" borderId="7" xfId="0" applyNumberFormat="1" applyFill="1" applyBorder="1" applyAlignment="1">
      <alignment horizontal="center" vertical="center"/>
    </xf>
    <xf numFmtId="0" fontId="2" fillId="4" borderId="9" xfId="0" applyFont="1" applyFill="1" applyBorder="1" applyAlignment="1">
      <alignment horizontal="center" vertical="center" textRotation="90"/>
    </xf>
    <xf numFmtId="0" fontId="2" fillId="12" borderId="14" xfId="0" applyFont="1" applyFill="1" applyBorder="1" applyAlignment="1">
      <alignment horizontal="center" vertical="center" textRotation="90"/>
    </xf>
    <xf numFmtId="1" fontId="0" fillId="4" borderId="12" xfId="0" applyNumberFormat="1" applyFill="1" applyBorder="1" applyAlignment="1">
      <alignment horizontal="center" vertical="center"/>
    </xf>
    <xf numFmtId="0" fontId="2" fillId="4" borderId="18" xfId="0" applyFont="1" applyFill="1" applyBorder="1" applyAlignment="1">
      <alignment horizontal="center" vertical="center" textRotation="90"/>
    </xf>
    <xf numFmtId="0" fontId="2" fillId="9" borderId="7" xfId="0" applyFont="1" applyFill="1" applyBorder="1" applyAlignment="1">
      <alignment horizontal="center" vertical="center"/>
    </xf>
    <xf numFmtId="0" fontId="2" fillId="10" borderId="6" xfId="0" applyFont="1" applyFill="1" applyBorder="1" applyAlignment="1">
      <alignment horizontal="center" vertical="center"/>
    </xf>
    <xf numFmtId="0" fontId="2" fillId="5" borderId="9" xfId="0" applyFont="1" applyFill="1" applyBorder="1" applyAlignment="1">
      <alignment horizontal="center" vertical="center" textRotation="90"/>
    </xf>
    <xf numFmtId="0" fontId="2" fillId="6" borderId="10" xfId="0" applyFont="1" applyFill="1" applyBorder="1" applyAlignment="1">
      <alignment horizontal="center" vertical="center" textRotation="90"/>
    </xf>
    <xf numFmtId="0" fontId="2" fillId="4" borderId="1" xfId="0" applyFont="1" applyFill="1" applyBorder="1" applyAlignment="1">
      <alignment horizontal="center" vertical="center" textRotation="90"/>
    </xf>
    <xf numFmtId="0" fontId="2" fillId="12" borderId="2" xfId="0" applyFont="1" applyFill="1" applyBorder="1" applyAlignment="1">
      <alignment horizontal="center" vertical="center" textRotation="90"/>
    </xf>
    <xf numFmtId="0" fontId="2" fillId="4" borderId="17" xfId="0" applyFont="1" applyFill="1" applyBorder="1" applyAlignment="1">
      <alignment horizontal="center" vertical="center" textRotation="90"/>
    </xf>
    <xf numFmtId="0" fontId="2" fillId="5" borderId="1" xfId="0" applyFont="1" applyFill="1" applyBorder="1" applyAlignment="1">
      <alignment horizontal="center" vertical="center" textRotation="90"/>
    </xf>
    <xf numFmtId="0" fontId="2" fillId="6" borderId="3" xfId="0" applyFont="1" applyFill="1" applyBorder="1" applyAlignment="1">
      <alignment horizontal="center" vertical="center" textRotation="90"/>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11" borderId="21" xfId="0" applyFont="1" applyFill="1" applyBorder="1" applyAlignment="1">
      <alignment horizontal="center" vertical="center"/>
    </xf>
    <xf numFmtId="1" fontId="9" fillId="4" borderId="19" xfId="0" applyNumberFormat="1" applyFont="1" applyFill="1" applyBorder="1" applyAlignment="1">
      <alignment horizontal="center" vertical="center"/>
    </xf>
    <xf numFmtId="0" fontId="9" fillId="12" borderId="20" xfId="0" applyFont="1" applyFill="1" applyBorder="1" applyAlignment="1">
      <alignment horizontal="center" vertical="center"/>
    </xf>
    <xf numFmtId="1" fontId="9" fillId="4" borderId="22" xfId="0" applyNumberFormat="1" applyFont="1" applyFill="1" applyBorder="1" applyAlignment="1">
      <alignment horizontal="center" vertical="center"/>
    </xf>
    <xf numFmtId="0" fontId="9" fillId="5" borderId="19" xfId="0" applyFont="1" applyFill="1" applyBorder="1" applyAlignment="1">
      <alignment horizontal="center" vertical="center"/>
    </xf>
    <xf numFmtId="0" fontId="9" fillId="6" borderId="21" xfId="0" applyFont="1" applyFill="1" applyBorder="1" applyAlignment="1">
      <alignment horizontal="center" vertical="center"/>
    </xf>
    <xf numFmtId="0" fontId="2" fillId="0" borderId="11" xfId="0" applyFont="1" applyBorder="1" applyAlignment="1">
      <alignment horizontal="center" vertical="center" textRotation="90"/>
    </xf>
    <xf numFmtId="0" fontId="6" fillId="8" borderId="24" xfId="0" applyFont="1" applyFill="1" applyBorder="1" applyAlignment="1">
      <alignment vertical="center" wrapText="1"/>
    </xf>
    <xf numFmtId="0" fontId="6" fillId="8" borderId="24" xfId="0" applyFont="1" applyFill="1" applyBorder="1" applyAlignment="1">
      <alignment vertical="center"/>
    </xf>
    <xf numFmtId="0" fontId="11" fillId="7" borderId="13" xfId="0" applyFont="1" applyFill="1" applyBorder="1" applyAlignment="1">
      <alignment horizontal="center" vertical="center" textRotation="90"/>
    </xf>
    <xf numFmtId="0" fontId="12" fillId="7" borderId="8"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15" xfId="0" applyFont="1" applyFill="1" applyBorder="1" applyAlignment="1">
      <alignment horizontal="center" vertical="center" textRotation="90"/>
    </xf>
    <xf numFmtId="49" fontId="0" fillId="13" borderId="9" xfId="0" applyNumberFormat="1" applyFill="1" applyBorder="1" applyAlignment="1">
      <alignment horizontal="center" vertical="center"/>
    </xf>
    <xf numFmtId="0" fontId="4" fillId="13" borderId="10" xfId="0" applyFont="1" applyFill="1" applyBorder="1" applyAlignment="1">
      <alignment vertical="center"/>
    </xf>
    <xf numFmtId="0" fontId="7" fillId="13" borderId="23" xfId="0" applyFont="1" applyFill="1" applyBorder="1" applyAlignment="1">
      <alignment horizontal="center" vertical="center"/>
    </xf>
    <xf numFmtId="0" fontId="0" fillId="13" borderId="14" xfId="0" applyFill="1" applyBorder="1" applyAlignment="1">
      <alignment horizontal="center" vertical="center"/>
    </xf>
    <xf numFmtId="0" fontId="0" fillId="13" borderId="10" xfId="0" applyFill="1" applyBorder="1" applyAlignment="1">
      <alignment horizontal="center" vertical="center"/>
    </xf>
    <xf numFmtId="1" fontId="5" fillId="13" borderId="9" xfId="0" applyNumberFormat="1" applyFont="1" applyFill="1" applyBorder="1" applyAlignment="1">
      <alignment horizontal="center" vertical="center"/>
    </xf>
    <xf numFmtId="1" fontId="5" fillId="13" borderId="18" xfId="0" applyNumberFormat="1" applyFont="1" applyFill="1" applyBorder="1" applyAlignment="1">
      <alignment horizontal="center" vertical="center"/>
    </xf>
    <xf numFmtId="1" fontId="0" fillId="13" borderId="9" xfId="0" applyNumberFormat="1" applyFill="1" applyBorder="1" applyAlignment="1">
      <alignment horizontal="center" vertical="center"/>
    </xf>
    <xf numFmtId="1" fontId="0" fillId="13" borderId="18" xfId="0" applyNumberFormat="1" applyFill="1" applyBorder="1" applyAlignment="1">
      <alignment horizontal="center" vertical="center"/>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12" fillId="13" borderId="15" xfId="0" applyFont="1" applyFill="1" applyBorder="1" applyAlignment="1">
      <alignment horizontal="center" vertical="center"/>
    </xf>
    <xf numFmtId="0" fontId="6" fillId="13" borderId="25" xfId="0" applyFont="1" applyFill="1" applyBorder="1" applyAlignment="1">
      <alignment vertical="center"/>
    </xf>
    <xf numFmtId="49" fontId="0" fillId="13" borderId="28" xfId="0" applyNumberFormat="1" applyFill="1" applyBorder="1" applyAlignment="1">
      <alignment horizontal="center" vertical="center"/>
    </xf>
    <xf numFmtId="0" fontId="4" fillId="13" borderId="29" xfId="0" applyFont="1" applyFill="1" applyBorder="1" applyAlignment="1">
      <alignment vertical="center"/>
    </xf>
    <xf numFmtId="0" fontId="7" fillId="13" borderId="11" xfId="0" applyFont="1" applyFill="1" applyBorder="1" applyAlignment="1">
      <alignment horizontal="center" vertical="center"/>
    </xf>
    <xf numFmtId="0" fontId="0" fillId="13" borderId="30" xfId="0" applyFill="1" applyBorder="1" applyAlignment="1">
      <alignment horizontal="center" vertical="center"/>
    </xf>
    <xf numFmtId="0" fontId="0" fillId="13" borderId="29" xfId="0" applyFill="1" applyBorder="1" applyAlignment="1">
      <alignment horizontal="center" vertical="center"/>
    </xf>
    <xf numFmtId="1" fontId="5" fillId="13" borderId="28" xfId="0" applyNumberFormat="1" applyFont="1" applyFill="1" applyBorder="1" applyAlignment="1">
      <alignment horizontal="center" vertical="center"/>
    </xf>
    <xf numFmtId="1" fontId="5" fillId="13" borderId="31" xfId="0" applyNumberFormat="1" applyFont="1" applyFill="1" applyBorder="1" applyAlignment="1">
      <alignment horizontal="center" vertical="center"/>
    </xf>
    <xf numFmtId="1" fontId="0" fillId="13" borderId="28" xfId="0" applyNumberFormat="1" applyFill="1" applyBorder="1" applyAlignment="1">
      <alignment horizontal="center" vertical="center"/>
    </xf>
    <xf numFmtId="1" fontId="0" fillId="13" borderId="31" xfId="0" applyNumberFormat="1" applyFill="1" applyBorder="1" applyAlignment="1">
      <alignment horizontal="center" vertical="center"/>
    </xf>
    <xf numFmtId="0" fontId="2" fillId="13" borderId="28" xfId="0" applyFont="1" applyFill="1" applyBorder="1" applyAlignment="1">
      <alignment horizontal="center" vertical="center"/>
    </xf>
    <xf numFmtId="0" fontId="2" fillId="13" borderId="29" xfId="0" applyFont="1" applyFill="1" applyBorder="1" applyAlignment="1">
      <alignment horizontal="center" vertical="center"/>
    </xf>
    <xf numFmtId="0" fontId="12" fillId="13" borderId="32" xfId="0" applyFont="1" applyFill="1" applyBorder="1" applyAlignment="1">
      <alignment horizontal="center" vertical="center"/>
    </xf>
    <xf numFmtId="0" fontId="6" fillId="13" borderId="33" xfId="0" applyFont="1" applyFill="1" applyBorder="1" applyAlignment="1">
      <alignment vertical="center"/>
    </xf>
    <xf numFmtId="20" fontId="0" fillId="14" borderId="7" xfId="0" applyNumberFormat="1" applyFill="1" applyBorder="1" applyAlignment="1">
      <alignment horizontal="center" vertical="center"/>
    </xf>
    <xf numFmtId="0" fontId="4" fillId="14" borderId="6" xfId="0" applyFont="1" applyFill="1" applyBorder="1" applyAlignment="1">
      <alignment horizontal="left" vertical="center" wrapText="1"/>
    </xf>
    <xf numFmtId="0" fontId="7" fillId="14" borderId="4" xfId="0" applyFont="1" applyFill="1" applyBorder="1" applyAlignment="1">
      <alignment horizontal="center" vertical="center"/>
    </xf>
    <xf numFmtId="0" fontId="0" fillId="14" borderId="5" xfId="0" applyFill="1" applyBorder="1" applyAlignment="1">
      <alignment horizontal="center" vertical="center"/>
    </xf>
    <xf numFmtId="0" fontId="0" fillId="14" borderId="6" xfId="0" applyFill="1" applyBorder="1" applyAlignment="1">
      <alignment horizontal="center" vertical="center"/>
    </xf>
    <xf numFmtId="1" fontId="5" fillId="14" borderId="7" xfId="0" applyNumberFormat="1" applyFont="1" applyFill="1" applyBorder="1" applyAlignment="1">
      <alignment horizontal="center" vertical="center"/>
    </xf>
    <xf numFmtId="1" fontId="5" fillId="14" borderId="12" xfId="0" applyNumberFormat="1" applyFont="1" applyFill="1" applyBorder="1" applyAlignment="1">
      <alignment horizontal="center" vertical="center"/>
    </xf>
    <xf numFmtId="0" fontId="6" fillId="14" borderId="24" xfId="0" applyFont="1" applyFill="1" applyBorder="1" applyAlignment="1">
      <alignment vertical="center" wrapText="1"/>
    </xf>
    <xf numFmtId="20" fontId="0" fillId="15" borderId="7" xfId="0" applyNumberFormat="1" applyFill="1" applyBorder="1" applyAlignment="1">
      <alignment horizontal="center" vertical="center"/>
    </xf>
    <xf numFmtId="0" fontId="4" fillId="15" borderId="6" xfId="0" applyFont="1" applyFill="1" applyBorder="1" applyAlignment="1">
      <alignment vertical="center"/>
    </xf>
    <xf numFmtId="0" fontId="7" fillId="15" borderId="4" xfId="0" applyFont="1" applyFill="1" applyBorder="1" applyAlignment="1">
      <alignment horizontal="center" vertical="center"/>
    </xf>
    <xf numFmtId="0" fontId="0" fillId="15" borderId="5" xfId="0" applyFill="1" applyBorder="1" applyAlignment="1">
      <alignment horizontal="center" vertical="center"/>
    </xf>
    <xf numFmtId="0" fontId="0" fillId="15" borderId="6" xfId="0" applyFill="1" applyBorder="1" applyAlignment="1">
      <alignment horizontal="center" vertical="center"/>
    </xf>
    <xf numFmtId="1" fontId="5" fillId="15" borderId="7" xfId="0" applyNumberFormat="1" applyFont="1" applyFill="1" applyBorder="1" applyAlignment="1">
      <alignment horizontal="center" vertical="center"/>
    </xf>
    <xf numFmtId="1" fontId="5" fillId="15" borderId="12" xfId="0" applyNumberFormat="1" applyFont="1" applyFill="1" applyBorder="1" applyAlignment="1">
      <alignment horizontal="center" vertical="center"/>
    </xf>
    <xf numFmtId="0" fontId="6" fillId="15" borderId="24" xfId="0" applyFont="1" applyFill="1" applyBorder="1" applyAlignment="1">
      <alignment vertical="center" wrapText="1"/>
    </xf>
    <xf numFmtId="0" fontId="2" fillId="15" borderId="7" xfId="0" applyFont="1" applyFill="1" applyBorder="1" applyAlignment="1">
      <alignment horizontal="center" vertical="center"/>
    </xf>
    <xf numFmtId="0" fontId="2" fillId="15" borderId="6" xfId="0" applyFont="1" applyFill="1" applyBorder="1" applyAlignment="1">
      <alignment horizontal="center" vertical="center"/>
    </xf>
    <xf numFmtId="0" fontId="2" fillId="14" borderId="7" xfId="0" applyFont="1" applyFill="1" applyBorder="1" applyAlignment="1">
      <alignment horizontal="center" vertical="center"/>
    </xf>
    <xf numFmtId="0" fontId="2" fillId="14" borderId="6" xfId="0" applyFont="1" applyFill="1" applyBorder="1" applyAlignment="1">
      <alignment horizontal="center" vertical="center"/>
    </xf>
    <xf numFmtId="0" fontId="6" fillId="8" borderId="26" xfId="0" applyFont="1" applyFill="1" applyBorder="1" applyAlignment="1">
      <alignment horizontal="left" vertical="top" wrapText="1"/>
    </xf>
    <xf numFmtId="0" fontId="6" fillId="8" borderId="27" xfId="0" applyFont="1" applyFill="1" applyBorder="1" applyAlignment="1">
      <alignment horizontal="left" vertical="top" wrapText="1"/>
    </xf>
    <xf numFmtId="0" fontId="13" fillId="15" borderId="4" xfId="0" applyFont="1" applyFill="1" applyBorder="1" applyAlignment="1">
      <alignment horizontal="center" vertical="center"/>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15" borderId="4" xfId="0" applyFont="1" applyFill="1" applyBorder="1" applyAlignment="1">
      <alignment horizontal="center" vertical="center"/>
    </xf>
    <xf numFmtId="0" fontId="8" fillId="15" borderId="5" xfId="0" applyFont="1" applyFill="1" applyBorder="1" applyAlignment="1">
      <alignment horizontal="center" vertical="center"/>
    </xf>
    <xf numFmtId="0" fontId="8" fillId="15" borderId="6" xfId="0" applyFont="1" applyFill="1" applyBorder="1" applyAlignment="1">
      <alignment horizontal="center" vertical="center"/>
    </xf>
    <xf numFmtId="0" fontId="13" fillId="10" borderId="6" xfId="0" applyFont="1" applyFill="1" applyBorder="1" applyAlignment="1">
      <alignment horizontal="center" vertical="center"/>
    </xf>
    <xf numFmtId="0" fontId="13" fillId="14"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abSelected="1" topLeftCell="A7" zoomScale="80" zoomScaleNormal="80" workbookViewId="0">
      <selection activeCell="P18" sqref="P18:P19"/>
    </sheetView>
  </sheetViews>
  <sheetFormatPr defaultRowHeight="15" x14ac:dyDescent="0.25"/>
  <cols>
    <col min="1" max="1" width="8.28515625" customWidth="1"/>
    <col min="2" max="2" width="8.5703125" style="1" bestFit="1" customWidth="1"/>
    <col min="3" max="3" width="3.85546875" style="14" bestFit="1" customWidth="1"/>
    <col min="4" max="4" width="3.85546875" style="14" customWidth="1"/>
    <col min="5" max="7" width="3.7109375" style="14" bestFit="1" customWidth="1"/>
    <col min="8" max="8" width="9.42578125" style="14" customWidth="1"/>
    <col min="9" max="9" width="8.7109375" style="14" customWidth="1"/>
    <col min="10" max="10" width="4.42578125" style="14" bestFit="1" customWidth="1"/>
    <col min="11" max="11" width="4.140625" style="14" bestFit="1" customWidth="1"/>
    <col min="12" max="12" width="4.42578125" style="14" bestFit="1" customWidth="1"/>
    <col min="13" max="13" width="7.5703125" style="15" customWidth="1"/>
    <col min="14" max="14" width="7.5703125" style="16" customWidth="1"/>
    <col min="15" max="15" width="3.7109375" style="9" bestFit="1" customWidth="1"/>
    <col min="16" max="16" width="69.28515625" style="17" customWidth="1"/>
  </cols>
  <sheetData>
    <row r="1" spans="1:16" s="6" customFormat="1" ht="66.75" x14ac:dyDescent="0.25">
      <c r="A1"/>
      <c r="B1" s="1"/>
      <c r="C1" s="2" t="s">
        <v>0</v>
      </c>
      <c r="D1" s="3" t="s">
        <v>1</v>
      </c>
      <c r="E1" s="3" t="s">
        <v>2</v>
      </c>
      <c r="F1" s="3" t="s">
        <v>18</v>
      </c>
      <c r="G1" s="4" t="s">
        <v>19</v>
      </c>
      <c r="H1" s="5" t="s">
        <v>4</v>
      </c>
      <c r="I1" s="24" t="s">
        <v>5</v>
      </c>
      <c r="J1" s="37" t="s">
        <v>6</v>
      </c>
      <c r="K1" s="38" t="s">
        <v>7</v>
      </c>
      <c r="L1" s="39" t="s">
        <v>8</v>
      </c>
      <c r="M1" s="40" t="s">
        <v>9</v>
      </c>
      <c r="N1" s="41" t="s">
        <v>10</v>
      </c>
      <c r="O1" s="53" t="s">
        <v>11</v>
      </c>
      <c r="P1" s="50" t="s">
        <v>12</v>
      </c>
    </row>
    <row r="2" spans="1:16" ht="7.5" customHeight="1" x14ac:dyDescent="0.25">
      <c r="A2" s="70"/>
      <c r="B2" s="71"/>
      <c r="C2" s="72"/>
      <c r="D2" s="73"/>
      <c r="E2" s="73"/>
      <c r="F2" s="73"/>
      <c r="G2" s="74"/>
      <c r="H2" s="75"/>
      <c r="I2" s="76"/>
      <c r="J2" s="77">
        <v>0</v>
      </c>
      <c r="K2" s="73"/>
      <c r="L2" s="78">
        <v>0</v>
      </c>
      <c r="M2" s="79"/>
      <c r="N2" s="80"/>
      <c r="O2" s="81">
        <f>M2-SUM(C2:G2,N2)</f>
        <v>0</v>
      </c>
      <c r="P2" s="82"/>
    </row>
    <row r="3" spans="1:16" ht="26.25" customHeight="1" x14ac:dyDescent="0.25">
      <c r="A3" s="91">
        <v>0.41666666666666669</v>
      </c>
      <c r="B3" s="92" t="s">
        <v>20</v>
      </c>
      <c r="C3" s="105" t="s">
        <v>30</v>
      </c>
      <c r="D3" s="94" t="s">
        <v>30</v>
      </c>
      <c r="E3" s="94" t="s">
        <v>30</v>
      </c>
      <c r="F3" s="94" t="s">
        <v>30</v>
      </c>
      <c r="G3" s="95" t="s">
        <v>30</v>
      </c>
      <c r="H3" s="96">
        <v>4192</v>
      </c>
      <c r="I3" s="97">
        <v>4193</v>
      </c>
      <c r="J3" s="28">
        <f t="shared" ref="J3:J15" si="0">IF(ISBLANK(H3),0,(I3-H3+1))</f>
        <v>2</v>
      </c>
      <c r="K3" s="94">
        <v>2</v>
      </c>
      <c r="L3" s="31">
        <f t="shared" ref="L3:L15" si="1">J3-K3</f>
        <v>0</v>
      </c>
      <c r="M3" s="99" t="s">
        <v>30</v>
      </c>
      <c r="N3" s="100" t="s">
        <v>30</v>
      </c>
      <c r="O3" s="54" t="s">
        <v>30</v>
      </c>
      <c r="P3" s="98"/>
    </row>
    <row r="4" spans="1:16" ht="26.25" customHeight="1" x14ac:dyDescent="0.25">
      <c r="A4" s="7">
        <v>0.4375</v>
      </c>
      <c r="B4" s="8" t="s">
        <v>21</v>
      </c>
      <c r="C4" s="23">
        <v>0</v>
      </c>
      <c r="D4" s="106">
        <v>0</v>
      </c>
      <c r="E4" s="106">
        <v>1</v>
      </c>
      <c r="F4" s="106">
        <v>0</v>
      </c>
      <c r="G4" s="107">
        <v>0</v>
      </c>
      <c r="H4" s="21">
        <v>4194</v>
      </c>
      <c r="I4" s="25">
        <v>4208</v>
      </c>
      <c r="J4" s="28">
        <f t="shared" si="0"/>
        <v>15</v>
      </c>
      <c r="K4" s="26">
        <v>2</v>
      </c>
      <c r="L4" s="31">
        <f t="shared" si="1"/>
        <v>13</v>
      </c>
      <c r="M4" s="33">
        <v>13</v>
      </c>
      <c r="N4" s="34">
        <v>12</v>
      </c>
      <c r="O4" s="54">
        <f>M4-SUM(C4:G4,N4)</f>
        <v>0</v>
      </c>
      <c r="P4" s="51"/>
    </row>
    <row r="5" spans="1:16" ht="26.25" customHeight="1" x14ac:dyDescent="0.25">
      <c r="A5" s="7">
        <v>0.45833333333333331</v>
      </c>
      <c r="B5" s="8" t="s">
        <v>22</v>
      </c>
      <c r="C5" s="23">
        <v>0</v>
      </c>
      <c r="D5" s="106">
        <v>0</v>
      </c>
      <c r="E5" s="106">
        <v>1</v>
      </c>
      <c r="F5" s="106">
        <v>1</v>
      </c>
      <c r="G5" s="107">
        <v>0</v>
      </c>
      <c r="H5" s="21">
        <v>4209</v>
      </c>
      <c r="I5" s="25">
        <v>4212</v>
      </c>
      <c r="J5" s="28">
        <f t="shared" si="0"/>
        <v>4</v>
      </c>
      <c r="K5" s="27">
        <v>0</v>
      </c>
      <c r="L5" s="31">
        <f t="shared" si="1"/>
        <v>4</v>
      </c>
      <c r="M5" s="33">
        <v>4</v>
      </c>
      <c r="N5" s="34">
        <v>2</v>
      </c>
      <c r="O5" s="54">
        <f>M5-SUM(C5:G5,N5)</f>
        <v>0</v>
      </c>
      <c r="P5" s="51"/>
    </row>
    <row r="6" spans="1:16" ht="26.25" customHeight="1" x14ac:dyDescent="0.25">
      <c r="A6" s="7">
        <v>0.47916666666666669</v>
      </c>
      <c r="B6" s="8" t="s">
        <v>23</v>
      </c>
      <c r="C6" s="23">
        <v>0</v>
      </c>
      <c r="D6" s="106">
        <v>3</v>
      </c>
      <c r="E6" s="106">
        <v>0</v>
      </c>
      <c r="F6" s="106">
        <v>0</v>
      </c>
      <c r="G6" s="107">
        <v>0</v>
      </c>
      <c r="H6" s="21">
        <v>4213</v>
      </c>
      <c r="I6" s="25">
        <v>4219</v>
      </c>
      <c r="J6" s="28">
        <f t="shared" si="0"/>
        <v>7</v>
      </c>
      <c r="K6" s="26">
        <v>1</v>
      </c>
      <c r="L6" s="31">
        <f t="shared" si="1"/>
        <v>6</v>
      </c>
      <c r="M6" s="33">
        <v>6</v>
      </c>
      <c r="N6" s="34">
        <v>3</v>
      </c>
      <c r="O6" s="54">
        <f>M6-SUM(C6:G6,N6)</f>
        <v>0</v>
      </c>
      <c r="P6" s="52"/>
    </row>
    <row r="7" spans="1:16" ht="26.25" customHeight="1" x14ac:dyDescent="0.25">
      <c r="A7" s="7">
        <v>0.5</v>
      </c>
      <c r="B7" s="8" t="s">
        <v>24</v>
      </c>
      <c r="C7" s="23">
        <v>0</v>
      </c>
      <c r="D7" s="106">
        <v>0</v>
      </c>
      <c r="E7" s="106">
        <v>0</v>
      </c>
      <c r="F7" s="106">
        <v>1</v>
      </c>
      <c r="G7" s="107">
        <v>0</v>
      </c>
      <c r="H7" s="21">
        <v>4220</v>
      </c>
      <c r="I7" s="25">
        <v>4231</v>
      </c>
      <c r="J7" s="28">
        <f t="shared" si="0"/>
        <v>12</v>
      </c>
      <c r="K7" s="27">
        <v>5</v>
      </c>
      <c r="L7" s="31">
        <f t="shared" si="1"/>
        <v>7</v>
      </c>
      <c r="M7" s="33">
        <v>7</v>
      </c>
      <c r="N7" s="34">
        <v>6</v>
      </c>
      <c r="O7" s="54">
        <f>M7-SUM(C7:G7,N7)</f>
        <v>0</v>
      </c>
      <c r="P7" s="51"/>
    </row>
    <row r="8" spans="1:16" ht="26.25" customHeight="1" x14ac:dyDescent="0.25">
      <c r="A8" s="7">
        <v>0.52083333333333337</v>
      </c>
      <c r="B8" s="8" t="s">
        <v>25</v>
      </c>
      <c r="C8" s="23">
        <v>0</v>
      </c>
      <c r="D8" s="106">
        <v>3</v>
      </c>
      <c r="E8" s="106">
        <v>0</v>
      </c>
      <c r="F8" s="106">
        <v>0</v>
      </c>
      <c r="G8" s="107">
        <v>0</v>
      </c>
      <c r="H8" s="21">
        <v>4232</v>
      </c>
      <c r="I8" s="25">
        <v>4237</v>
      </c>
      <c r="J8" s="28">
        <f t="shared" si="0"/>
        <v>6</v>
      </c>
      <c r="K8" s="26">
        <v>0</v>
      </c>
      <c r="L8" s="31">
        <f t="shared" si="1"/>
        <v>6</v>
      </c>
      <c r="M8" s="33">
        <v>6</v>
      </c>
      <c r="N8" s="34">
        <v>3</v>
      </c>
      <c r="O8" s="54">
        <f>M8-SUM(C8:G8,N8)</f>
        <v>0</v>
      </c>
      <c r="P8" s="52"/>
    </row>
    <row r="9" spans="1:16" ht="26.25" customHeight="1" x14ac:dyDescent="0.25">
      <c r="A9" s="91">
        <v>0.52083333333333337</v>
      </c>
      <c r="B9" s="92" t="s">
        <v>20</v>
      </c>
      <c r="C9" s="108" t="s">
        <v>30</v>
      </c>
      <c r="D9" s="109" t="s">
        <v>30</v>
      </c>
      <c r="E9" s="109" t="s">
        <v>30</v>
      </c>
      <c r="F9" s="109" t="s">
        <v>30</v>
      </c>
      <c r="G9" s="110" t="s">
        <v>30</v>
      </c>
      <c r="H9" s="96">
        <v>4238</v>
      </c>
      <c r="I9" s="97">
        <v>4241</v>
      </c>
      <c r="J9" s="28">
        <f t="shared" si="0"/>
        <v>4</v>
      </c>
      <c r="K9" s="94">
        <v>4</v>
      </c>
      <c r="L9" s="31">
        <f t="shared" si="1"/>
        <v>0</v>
      </c>
      <c r="M9" s="99" t="s">
        <v>30</v>
      </c>
      <c r="N9" s="100" t="s">
        <v>30</v>
      </c>
      <c r="O9" s="54" t="s">
        <v>30</v>
      </c>
      <c r="P9" s="98"/>
    </row>
    <row r="10" spans="1:16" ht="26.25" customHeight="1" x14ac:dyDescent="0.25">
      <c r="A10" s="7">
        <v>4.1666666666666664E-2</v>
      </c>
      <c r="B10" s="8" t="s">
        <v>26</v>
      </c>
      <c r="C10" s="23">
        <v>0</v>
      </c>
      <c r="D10" s="106">
        <v>1</v>
      </c>
      <c r="E10" s="106">
        <v>3</v>
      </c>
      <c r="F10" s="106">
        <v>0</v>
      </c>
      <c r="G10" s="107">
        <v>0</v>
      </c>
      <c r="H10" s="21">
        <v>4244</v>
      </c>
      <c r="I10" s="25">
        <v>4255</v>
      </c>
      <c r="J10" s="28">
        <f t="shared" si="0"/>
        <v>12</v>
      </c>
      <c r="K10" s="26">
        <v>3</v>
      </c>
      <c r="L10" s="31">
        <f t="shared" si="1"/>
        <v>9</v>
      </c>
      <c r="M10" s="33">
        <v>9</v>
      </c>
      <c r="N10" s="34">
        <v>5</v>
      </c>
      <c r="O10" s="54">
        <f>M10-SUM(C10:G10,N10)</f>
        <v>0</v>
      </c>
      <c r="P10" s="51"/>
    </row>
    <row r="11" spans="1:16" ht="26.25" customHeight="1" x14ac:dyDescent="0.25">
      <c r="A11" s="91">
        <v>4.1666666666666664E-2</v>
      </c>
      <c r="B11" s="92" t="s">
        <v>21</v>
      </c>
      <c r="C11" s="108" t="s">
        <v>30</v>
      </c>
      <c r="D11" s="109" t="s">
        <v>30</v>
      </c>
      <c r="E11" s="109" t="s">
        <v>30</v>
      </c>
      <c r="F11" s="109" t="s">
        <v>30</v>
      </c>
      <c r="G11" s="110" t="s">
        <v>30</v>
      </c>
      <c r="H11" s="96">
        <v>4242</v>
      </c>
      <c r="I11" s="97">
        <v>4243</v>
      </c>
      <c r="J11" s="28">
        <f t="shared" si="0"/>
        <v>2</v>
      </c>
      <c r="K11" s="94">
        <v>2</v>
      </c>
      <c r="L11" s="31">
        <f t="shared" si="1"/>
        <v>0</v>
      </c>
      <c r="M11" s="99" t="s">
        <v>30</v>
      </c>
      <c r="N11" s="100" t="s">
        <v>30</v>
      </c>
      <c r="O11" s="54" t="s">
        <v>31</v>
      </c>
      <c r="P11" s="98" t="s">
        <v>27</v>
      </c>
    </row>
    <row r="12" spans="1:16" ht="26.25" customHeight="1" x14ac:dyDescent="0.25">
      <c r="A12" s="7">
        <v>8.3333333333333329E-2</v>
      </c>
      <c r="B12" s="8" t="s">
        <v>24</v>
      </c>
      <c r="C12" s="23">
        <v>0</v>
      </c>
      <c r="D12" s="106">
        <v>0</v>
      </c>
      <c r="E12" s="106">
        <v>0</v>
      </c>
      <c r="F12" s="106">
        <v>0</v>
      </c>
      <c r="G12" s="107">
        <v>0</v>
      </c>
      <c r="H12" s="21">
        <v>4256</v>
      </c>
      <c r="I12" s="25">
        <v>4258</v>
      </c>
      <c r="J12" s="28">
        <f t="shared" si="0"/>
        <v>3</v>
      </c>
      <c r="K12" s="27">
        <v>0</v>
      </c>
      <c r="L12" s="31">
        <f t="shared" si="1"/>
        <v>3</v>
      </c>
      <c r="M12" s="33">
        <v>3</v>
      </c>
      <c r="N12" s="34">
        <v>3</v>
      </c>
      <c r="O12" s="54">
        <f>M12-SUM(C12:G12,N12)</f>
        <v>0</v>
      </c>
      <c r="P12" s="51"/>
    </row>
    <row r="13" spans="1:16" ht="26.25" customHeight="1" x14ac:dyDescent="0.25">
      <c r="A13" s="7">
        <v>0.10416666666666667</v>
      </c>
      <c r="B13" s="8" t="s">
        <v>25</v>
      </c>
      <c r="C13" s="23">
        <v>0</v>
      </c>
      <c r="D13" s="106">
        <v>4</v>
      </c>
      <c r="E13" s="106">
        <v>0</v>
      </c>
      <c r="F13" s="106">
        <v>0</v>
      </c>
      <c r="G13" s="107">
        <v>0</v>
      </c>
      <c r="H13" s="21">
        <v>4259</v>
      </c>
      <c r="I13" s="25">
        <v>4268</v>
      </c>
      <c r="J13" s="28">
        <f t="shared" si="0"/>
        <v>10</v>
      </c>
      <c r="K13" s="26">
        <v>0</v>
      </c>
      <c r="L13" s="31">
        <f t="shared" si="1"/>
        <v>10</v>
      </c>
      <c r="M13" s="33">
        <v>10</v>
      </c>
      <c r="N13" s="34">
        <v>6</v>
      </c>
      <c r="O13" s="54">
        <f>M13-SUM(C13:G13,N13)</f>
        <v>0</v>
      </c>
      <c r="P13" s="52"/>
    </row>
    <row r="14" spans="1:16" ht="26.25" customHeight="1" x14ac:dyDescent="0.25">
      <c r="A14" s="7">
        <v>0.125</v>
      </c>
      <c r="B14" s="8" t="s">
        <v>28</v>
      </c>
      <c r="C14" s="23">
        <v>0</v>
      </c>
      <c r="D14" s="106">
        <v>1</v>
      </c>
      <c r="E14" s="106">
        <v>0</v>
      </c>
      <c r="F14" s="106">
        <v>0</v>
      </c>
      <c r="G14" s="107">
        <v>0</v>
      </c>
      <c r="H14" s="21">
        <v>4269</v>
      </c>
      <c r="I14" s="25">
        <v>4271</v>
      </c>
      <c r="J14" s="28">
        <f t="shared" si="0"/>
        <v>3</v>
      </c>
      <c r="K14" s="26">
        <v>0</v>
      </c>
      <c r="L14" s="31">
        <f t="shared" si="1"/>
        <v>3</v>
      </c>
      <c r="M14" s="33">
        <v>3</v>
      </c>
      <c r="N14" s="34">
        <v>2</v>
      </c>
      <c r="O14" s="54">
        <f>M14-SUM(C14:G14,N14)</f>
        <v>0</v>
      </c>
      <c r="P14" s="51"/>
    </row>
    <row r="15" spans="1:16" ht="26.25" customHeight="1" x14ac:dyDescent="0.25">
      <c r="A15" s="7">
        <v>0.16666666666666666</v>
      </c>
      <c r="B15" s="8" t="s">
        <v>29</v>
      </c>
      <c r="C15" s="23">
        <v>0</v>
      </c>
      <c r="D15" s="106">
        <v>1</v>
      </c>
      <c r="E15" s="106">
        <v>0</v>
      </c>
      <c r="F15" s="106">
        <v>0</v>
      </c>
      <c r="G15" s="107">
        <v>0</v>
      </c>
      <c r="H15" s="21">
        <v>4272</v>
      </c>
      <c r="I15" s="25">
        <v>4278</v>
      </c>
      <c r="J15" s="28">
        <f t="shared" si="0"/>
        <v>7</v>
      </c>
      <c r="K15" s="26">
        <v>1</v>
      </c>
      <c r="L15" s="31">
        <f t="shared" si="1"/>
        <v>6</v>
      </c>
      <c r="M15" s="33">
        <v>6</v>
      </c>
      <c r="N15" s="111">
        <v>5</v>
      </c>
      <c r="O15" s="54">
        <f>M15-SUM(C15:G15,N15)</f>
        <v>0</v>
      </c>
      <c r="P15" s="51"/>
    </row>
    <row r="16" spans="1:16" ht="26.25" customHeight="1" x14ac:dyDescent="0.25">
      <c r="A16" s="83">
        <v>0.17708333333333334</v>
      </c>
      <c r="B16" s="84" t="s">
        <v>30</v>
      </c>
      <c r="C16" s="112" t="s">
        <v>30</v>
      </c>
      <c r="D16" s="86" t="s">
        <v>30</v>
      </c>
      <c r="E16" s="86" t="s">
        <v>30</v>
      </c>
      <c r="F16" s="86" t="s">
        <v>30</v>
      </c>
      <c r="G16" s="87" t="s">
        <v>30</v>
      </c>
      <c r="H16" s="88" t="s">
        <v>30</v>
      </c>
      <c r="I16" s="89" t="s">
        <v>30</v>
      </c>
      <c r="J16" s="28" t="s">
        <v>30</v>
      </c>
      <c r="K16" s="86" t="s">
        <v>30</v>
      </c>
      <c r="L16" s="31" t="s">
        <v>30</v>
      </c>
      <c r="M16" s="101" t="s">
        <v>30</v>
      </c>
      <c r="N16" s="102" t="s">
        <v>30</v>
      </c>
      <c r="O16" s="54" t="s">
        <v>30</v>
      </c>
      <c r="P16" s="90"/>
    </row>
    <row r="17" spans="1:16" ht="7.5" customHeight="1" thickBot="1" x14ac:dyDescent="0.3">
      <c r="A17" s="57"/>
      <c r="B17" s="58"/>
      <c r="C17" s="59"/>
      <c r="D17" s="60"/>
      <c r="E17" s="60"/>
      <c r="F17" s="60"/>
      <c r="G17" s="61"/>
      <c r="H17" s="62"/>
      <c r="I17" s="63"/>
      <c r="J17" s="64">
        <v>0</v>
      </c>
      <c r="K17" s="60"/>
      <c r="L17" s="65">
        <v>0</v>
      </c>
      <c r="M17" s="66"/>
      <c r="N17" s="67"/>
      <c r="O17" s="68">
        <f>M17-SUM(C17:G17,N17)</f>
        <v>0</v>
      </c>
      <c r="P17" s="69"/>
    </row>
    <row r="18" spans="1:16" s="9" customFormat="1" ht="30.75" customHeight="1" x14ac:dyDescent="0.25">
      <c r="B18" s="10"/>
      <c r="C18" s="42">
        <f>SUM(C2:C17)</f>
        <v>0</v>
      </c>
      <c r="D18" s="43">
        <f>SUM(D2:D17)</f>
        <v>13</v>
      </c>
      <c r="E18" s="43">
        <f>SUM(E2:E17)</f>
        <v>5</v>
      </c>
      <c r="F18" s="43">
        <f>SUM(F2:F17)</f>
        <v>2</v>
      </c>
      <c r="G18" s="43">
        <f>SUM(G2:G17)</f>
        <v>0</v>
      </c>
      <c r="H18" s="44">
        <f>SUM(C18:G18)</f>
        <v>20</v>
      </c>
      <c r="J18" s="45">
        <f>SUM(J2:J17)</f>
        <v>87</v>
      </c>
      <c r="K18" s="46">
        <f>SUM(K2:K17)</f>
        <v>20</v>
      </c>
      <c r="L18" s="47">
        <f>J18-K18</f>
        <v>67</v>
      </c>
      <c r="M18" s="48">
        <f>SUM(M2:M17)</f>
        <v>67</v>
      </c>
      <c r="N18" s="49">
        <f>SUM(N2:N17)</f>
        <v>47</v>
      </c>
      <c r="O18" s="55">
        <f>SUM(O2:O17)</f>
        <v>0</v>
      </c>
      <c r="P18" s="103" t="s">
        <v>32</v>
      </c>
    </row>
    <row r="19" spans="1:16" ht="213.75" customHeight="1" thickBot="1" x14ac:dyDescent="0.3">
      <c r="C19" s="11" t="s">
        <v>0</v>
      </c>
      <c r="D19" s="12" t="s">
        <v>1</v>
      </c>
      <c r="E19" s="12" t="s">
        <v>2</v>
      </c>
      <c r="F19" s="12" t="s">
        <v>13</v>
      </c>
      <c r="G19" s="12" t="s">
        <v>3</v>
      </c>
      <c r="H19" s="13" t="s">
        <v>14</v>
      </c>
      <c r="J19" s="29" t="s">
        <v>15</v>
      </c>
      <c r="K19" s="30" t="s">
        <v>16</v>
      </c>
      <c r="L19" s="32" t="s">
        <v>8</v>
      </c>
      <c r="M19" s="35" t="s">
        <v>17</v>
      </c>
      <c r="N19" s="36" t="s">
        <v>10</v>
      </c>
      <c r="O19" s="56" t="s">
        <v>11</v>
      </c>
      <c r="P19" s="104"/>
    </row>
    <row r="20" spans="1:16" x14ac:dyDescent="0.25">
      <c r="D20" s="14">
        <f>6+12</f>
        <v>18</v>
      </c>
    </row>
    <row r="21" spans="1:16" x14ac:dyDescent="0.25">
      <c r="N21" s="16">
        <f>55+176</f>
        <v>231</v>
      </c>
    </row>
    <row r="24" spans="1:16" x14ac:dyDescent="0.25">
      <c r="N24" s="16">
        <v>32.46</v>
      </c>
    </row>
    <row r="25" spans="1:16" x14ac:dyDescent="0.25">
      <c r="N25" s="16">
        <v>32.46</v>
      </c>
    </row>
    <row r="26" spans="1:16" x14ac:dyDescent="0.25">
      <c r="N26" s="16">
        <v>28.13</v>
      </c>
    </row>
    <row r="27" spans="1:16" x14ac:dyDescent="0.25">
      <c r="N27" s="16">
        <v>32.46</v>
      </c>
    </row>
    <row r="28" spans="1:16" x14ac:dyDescent="0.25">
      <c r="N28" s="16">
        <v>32.46</v>
      </c>
    </row>
    <row r="29" spans="1:16" x14ac:dyDescent="0.25">
      <c r="N29" s="16">
        <v>32.46</v>
      </c>
    </row>
    <row r="30" spans="1:16" x14ac:dyDescent="0.25">
      <c r="N30" s="16">
        <v>43.28</v>
      </c>
    </row>
    <row r="31" spans="1:16" x14ac:dyDescent="0.25">
      <c r="N31" s="16">
        <v>43.28</v>
      </c>
    </row>
    <row r="32" spans="1:16" x14ac:dyDescent="0.25">
      <c r="N32" s="16">
        <v>43.28</v>
      </c>
    </row>
    <row r="33" spans="14:14" x14ac:dyDescent="0.25">
      <c r="N33" s="16">
        <v>43.28</v>
      </c>
    </row>
    <row r="34" spans="14:14" x14ac:dyDescent="0.25">
      <c r="N34" s="16">
        <v>43.28</v>
      </c>
    </row>
    <row r="35" spans="14:14" x14ac:dyDescent="0.25">
      <c r="N35" s="16">
        <v>32.46</v>
      </c>
    </row>
    <row r="36" spans="14:14" x14ac:dyDescent="0.25">
      <c r="N36" s="16">
        <v>32.46</v>
      </c>
    </row>
    <row r="37" spans="14:14" x14ac:dyDescent="0.25">
      <c r="N37" s="16">
        <v>32.46</v>
      </c>
    </row>
    <row r="38" spans="14:14" x14ac:dyDescent="0.25">
      <c r="N38" s="16">
        <f>SUM(N24:N37)</f>
        <v>504.20999999999987</v>
      </c>
    </row>
  </sheetData>
  <mergeCells count="1">
    <mergeCell ref="P18:P19"/>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80" zoomScaleNormal="80" workbookViewId="0">
      <selection activeCell="P18" sqref="P18:P19"/>
    </sheetView>
  </sheetViews>
  <sheetFormatPr defaultRowHeight="15" x14ac:dyDescent="0.25"/>
  <cols>
    <col min="1" max="1" width="8.28515625" customWidth="1"/>
    <col min="2" max="2" width="8.5703125" style="1" bestFit="1" customWidth="1"/>
    <col min="3" max="3" width="3.85546875" style="14" bestFit="1" customWidth="1"/>
    <col min="4" max="4" width="3.85546875" style="14" customWidth="1"/>
    <col min="5" max="7" width="3.7109375" style="14" bestFit="1" customWidth="1"/>
    <col min="8" max="8" width="9.42578125" style="14" customWidth="1"/>
    <col min="9" max="9" width="8.7109375" style="14" customWidth="1"/>
    <col min="10" max="10" width="4.42578125" style="14" bestFit="1" customWidth="1"/>
    <col min="11" max="11" width="4.140625" style="14" bestFit="1" customWidth="1"/>
    <col min="12" max="12" width="4.42578125" style="14" bestFit="1" customWidth="1"/>
    <col min="13" max="13" width="7.5703125" style="15" customWidth="1"/>
    <col min="14" max="14" width="7.5703125" style="16" customWidth="1"/>
    <col min="15" max="15" width="3.7109375" style="9" bestFit="1" customWidth="1"/>
    <col min="16" max="16" width="69.28515625" style="17" customWidth="1"/>
  </cols>
  <sheetData>
    <row r="1" spans="1:16" s="6" customFormat="1" ht="66" x14ac:dyDescent="0.25">
      <c r="A1"/>
      <c r="B1" s="1"/>
      <c r="C1" s="2" t="s">
        <v>0</v>
      </c>
      <c r="D1" s="3" t="s">
        <v>1</v>
      </c>
      <c r="E1" s="3" t="s">
        <v>2</v>
      </c>
      <c r="F1" s="3" t="s">
        <v>18</v>
      </c>
      <c r="G1" s="4" t="s">
        <v>19</v>
      </c>
      <c r="H1" s="5" t="s">
        <v>4</v>
      </c>
      <c r="I1" s="24" t="s">
        <v>5</v>
      </c>
      <c r="J1" s="37" t="s">
        <v>6</v>
      </c>
      <c r="K1" s="38" t="s">
        <v>7</v>
      </c>
      <c r="L1" s="39" t="s">
        <v>8</v>
      </c>
      <c r="M1" s="40" t="s">
        <v>9</v>
      </c>
      <c r="N1" s="41" t="s">
        <v>10</v>
      </c>
      <c r="O1" s="53" t="s">
        <v>11</v>
      </c>
      <c r="P1" s="50" t="s">
        <v>12</v>
      </c>
    </row>
    <row r="2" spans="1:16" ht="7.5" customHeight="1" x14ac:dyDescent="0.25">
      <c r="A2" s="70"/>
      <c r="B2" s="71"/>
      <c r="C2" s="72"/>
      <c r="D2" s="73"/>
      <c r="E2" s="73"/>
      <c r="F2" s="73"/>
      <c r="G2" s="74"/>
      <c r="H2" s="75"/>
      <c r="I2" s="76"/>
      <c r="J2" s="77">
        <v>0</v>
      </c>
      <c r="K2" s="73"/>
      <c r="L2" s="78">
        <v>0</v>
      </c>
      <c r="M2" s="79"/>
      <c r="N2" s="80"/>
      <c r="O2" s="81">
        <f t="shared" ref="O2" si="0">M2-SUM(C2:G2,N2)</f>
        <v>0</v>
      </c>
      <c r="P2" s="82"/>
    </row>
    <row r="3" spans="1:16" ht="26.25" customHeight="1" x14ac:dyDescent="0.25">
      <c r="A3" s="91">
        <v>0.41666666666666669</v>
      </c>
      <c r="B3" s="92" t="s">
        <v>20</v>
      </c>
      <c r="C3" s="93"/>
      <c r="D3" s="94"/>
      <c r="E3" s="94"/>
      <c r="F3" s="94"/>
      <c r="G3" s="95"/>
      <c r="H3" s="96"/>
      <c r="I3" s="97"/>
      <c r="J3" s="28">
        <f>IF(ISBLANK(H3),0,(I3-H3+1))</f>
        <v>0</v>
      </c>
      <c r="K3" s="94"/>
      <c r="L3" s="31">
        <f t="shared" ref="L3" si="1">J3-K3</f>
        <v>0</v>
      </c>
      <c r="M3" s="99"/>
      <c r="N3" s="100"/>
      <c r="O3" s="54">
        <f>M3-SUM(C3:G3,N3)</f>
        <v>0</v>
      </c>
      <c r="P3" s="98"/>
    </row>
    <row r="4" spans="1:16" ht="26.25" customHeight="1" x14ac:dyDescent="0.25">
      <c r="A4" s="7">
        <v>0.4375</v>
      </c>
      <c r="B4" s="8" t="s">
        <v>21</v>
      </c>
      <c r="C4" s="22"/>
      <c r="D4" s="19"/>
      <c r="E4" s="19"/>
      <c r="F4" s="19"/>
      <c r="G4" s="20"/>
      <c r="H4" s="21"/>
      <c r="I4" s="25"/>
      <c r="J4" s="28">
        <f t="shared" ref="J4:J16" si="2">IF(ISBLANK(H4),0,(I4-H4+1))</f>
        <v>0</v>
      </c>
      <c r="K4" s="26"/>
      <c r="L4" s="31">
        <f t="shared" ref="L4:L16" si="3">J4-K4</f>
        <v>0</v>
      </c>
      <c r="M4" s="33"/>
      <c r="N4" s="34"/>
      <c r="O4" s="54">
        <f t="shared" ref="O4:O17" si="4">M4-SUM(C4:G4,N4)</f>
        <v>0</v>
      </c>
      <c r="P4" s="51"/>
    </row>
    <row r="5" spans="1:16" ht="26.25" customHeight="1" x14ac:dyDescent="0.25">
      <c r="A5" s="7">
        <v>0.45833333333333331</v>
      </c>
      <c r="B5" s="8" t="s">
        <v>22</v>
      </c>
      <c r="C5" s="18"/>
      <c r="D5" s="19"/>
      <c r="E5" s="19"/>
      <c r="F5" s="19"/>
      <c r="G5" s="20"/>
      <c r="H5" s="21"/>
      <c r="I5" s="25"/>
      <c r="J5" s="28">
        <f t="shared" si="2"/>
        <v>0</v>
      </c>
      <c r="K5" s="27"/>
      <c r="L5" s="31">
        <f t="shared" si="3"/>
        <v>0</v>
      </c>
      <c r="M5" s="33"/>
      <c r="N5" s="34"/>
      <c r="O5" s="54">
        <f t="shared" si="4"/>
        <v>0</v>
      </c>
      <c r="P5" s="51"/>
    </row>
    <row r="6" spans="1:16" ht="26.25" customHeight="1" x14ac:dyDescent="0.25">
      <c r="A6" s="7">
        <v>0.47916666666666669</v>
      </c>
      <c r="B6" s="8" t="s">
        <v>23</v>
      </c>
      <c r="C6" s="22"/>
      <c r="D6" s="19"/>
      <c r="E6" s="19"/>
      <c r="F6" s="19"/>
      <c r="G6" s="20"/>
      <c r="H6" s="21"/>
      <c r="I6" s="25"/>
      <c r="J6" s="28">
        <f t="shared" si="2"/>
        <v>0</v>
      </c>
      <c r="K6" s="26"/>
      <c r="L6" s="31">
        <f t="shared" si="3"/>
        <v>0</v>
      </c>
      <c r="M6" s="33"/>
      <c r="N6" s="34"/>
      <c r="O6" s="54">
        <f t="shared" si="4"/>
        <v>0</v>
      </c>
      <c r="P6" s="52"/>
    </row>
    <row r="7" spans="1:16" ht="26.25" customHeight="1" x14ac:dyDescent="0.25">
      <c r="A7" s="7">
        <v>0.5</v>
      </c>
      <c r="B7" s="8" t="s">
        <v>24</v>
      </c>
      <c r="C7" s="18"/>
      <c r="D7" s="19"/>
      <c r="E7" s="19"/>
      <c r="F7" s="19"/>
      <c r="G7" s="20"/>
      <c r="H7" s="21"/>
      <c r="I7" s="25"/>
      <c r="J7" s="28">
        <f t="shared" si="2"/>
        <v>0</v>
      </c>
      <c r="K7" s="27"/>
      <c r="L7" s="31">
        <f t="shared" ref="L7:L8" si="5">J7-K7</f>
        <v>0</v>
      </c>
      <c r="M7" s="33"/>
      <c r="N7" s="34"/>
      <c r="O7" s="54">
        <f t="shared" ref="O7:O11" si="6">M7-SUM(C7:G7,N7)</f>
        <v>0</v>
      </c>
      <c r="P7" s="51"/>
    </row>
    <row r="8" spans="1:16" ht="26.25" customHeight="1" x14ac:dyDescent="0.25">
      <c r="A8" s="7">
        <v>0.52083333333333337</v>
      </c>
      <c r="B8" s="8" t="s">
        <v>25</v>
      </c>
      <c r="C8" s="22"/>
      <c r="D8" s="19"/>
      <c r="E8" s="19"/>
      <c r="F8" s="19"/>
      <c r="G8" s="20"/>
      <c r="H8" s="21"/>
      <c r="I8" s="25"/>
      <c r="J8" s="28">
        <f t="shared" si="2"/>
        <v>0</v>
      </c>
      <c r="K8" s="26"/>
      <c r="L8" s="31">
        <f t="shared" si="5"/>
        <v>0</v>
      </c>
      <c r="M8" s="33"/>
      <c r="N8" s="34"/>
      <c r="O8" s="54">
        <f t="shared" si="6"/>
        <v>0</v>
      </c>
      <c r="P8" s="52"/>
    </row>
    <row r="9" spans="1:16" ht="26.25" customHeight="1" x14ac:dyDescent="0.25">
      <c r="A9" s="91">
        <v>0.52083333333333337</v>
      </c>
      <c r="B9" s="92" t="s">
        <v>20</v>
      </c>
      <c r="C9" s="93"/>
      <c r="D9" s="94"/>
      <c r="E9" s="94"/>
      <c r="F9" s="94"/>
      <c r="G9" s="95"/>
      <c r="H9" s="96"/>
      <c r="I9" s="97"/>
      <c r="J9" s="28">
        <f t="shared" si="2"/>
        <v>0</v>
      </c>
      <c r="K9" s="94"/>
      <c r="L9" s="31">
        <f>J9-K9</f>
        <v>0</v>
      </c>
      <c r="M9" s="99"/>
      <c r="N9" s="100"/>
      <c r="O9" s="54">
        <f t="shared" si="6"/>
        <v>0</v>
      </c>
      <c r="P9" s="98"/>
    </row>
    <row r="10" spans="1:16" ht="26.25" customHeight="1" x14ac:dyDescent="0.25">
      <c r="A10" s="7">
        <v>4.1666666666666664E-2</v>
      </c>
      <c r="B10" s="8" t="s">
        <v>26</v>
      </c>
      <c r="C10" s="22"/>
      <c r="D10" s="19"/>
      <c r="E10" s="19"/>
      <c r="F10" s="19"/>
      <c r="G10" s="20"/>
      <c r="H10" s="21"/>
      <c r="I10" s="25"/>
      <c r="J10" s="28">
        <f t="shared" si="2"/>
        <v>0</v>
      </c>
      <c r="K10" s="26"/>
      <c r="L10" s="31">
        <f t="shared" ref="L10:L11" si="7">J10-K10</f>
        <v>0</v>
      </c>
      <c r="M10" s="33"/>
      <c r="N10" s="34"/>
      <c r="O10" s="54">
        <f t="shared" si="6"/>
        <v>0</v>
      </c>
      <c r="P10" s="51"/>
    </row>
    <row r="11" spans="1:16" ht="26.25" customHeight="1" x14ac:dyDescent="0.25">
      <c r="A11" s="91">
        <v>4.1666666666666664E-2</v>
      </c>
      <c r="B11" s="92" t="s">
        <v>21</v>
      </c>
      <c r="C11" s="93"/>
      <c r="D11" s="94"/>
      <c r="E11" s="94"/>
      <c r="F11" s="94"/>
      <c r="G11" s="95"/>
      <c r="H11" s="96"/>
      <c r="I11" s="97"/>
      <c r="J11" s="28">
        <f t="shared" si="2"/>
        <v>0</v>
      </c>
      <c r="K11" s="94"/>
      <c r="L11" s="31">
        <f t="shared" si="7"/>
        <v>0</v>
      </c>
      <c r="M11" s="99"/>
      <c r="N11" s="100"/>
      <c r="O11" s="54">
        <f t="shared" si="6"/>
        <v>0</v>
      </c>
      <c r="P11" s="98" t="s">
        <v>27</v>
      </c>
    </row>
    <row r="12" spans="1:16" ht="26.25" customHeight="1" x14ac:dyDescent="0.25">
      <c r="A12" s="7">
        <v>8.3333333333333329E-2</v>
      </c>
      <c r="B12" s="8" t="s">
        <v>24</v>
      </c>
      <c r="C12" s="18"/>
      <c r="D12" s="19"/>
      <c r="E12" s="19"/>
      <c r="F12" s="19"/>
      <c r="G12" s="20"/>
      <c r="H12" s="21"/>
      <c r="I12" s="25"/>
      <c r="J12" s="28">
        <f t="shared" si="2"/>
        <v>0</v>
      </c>
      <c r="K12" s="27"/>
      <c r="L12" s="31">
        <f t="shared" si="3"/>
        <v>0</v>
      </c>
      <c r="M12" s="33"/>
      <c r="N12" s="34"/>
      <c r="O12" s="54">
        <f t="shared" si="4"/>
        <v>0</v>
      </c>
      <c r="P12" s="51"/>
    </row>
    <row r="13" spans="1:16" ht="26.25" customHeight="1" x14ac:dyDescent="0.25">
      <c r="A13" s="7">
        <v>0.10416666666666667</v>
      </c>
      <c r="B13" s="8" t="s">
        <v>25</v>
      </c>
      <c r="C13" s="22"/>
      <c r="D13" s="19"/>
      <c r="E13" s="19"/>
      <c r="F13" s="19"/>
      <c r="G13" s="20"/>
      <c r="H13" s="21"/>
      <c r="I13" s="25"/>
      <c r="J13" s="28">
        <f t="shared" si="2"/>
        <v>0</v>
      </c>
      <c r="K13" s="26"/>
      <c r="L13" s="31">
        <f t="shared" si="3"/>
        <v>0</v>
      </c>
      <c r="M13" s="33"/>
      <c r="N13" s="34"/>
      <c r="O13" s="54">
        <f t="shared" si="4"/>
        <v>0</v>
      </c>
      <c r="P13" s="52"/>
    </row>
    <row r="14" spans="1:16" ht="26.25" customHeight="1" x14ac:dyDescent="0.25">
      <c r="A14" s="7">
        <v>0.125</v>
      </c>
      <c r="B14" s="8" t="s">
        <v>28</v>
      </c>
      <c r="C14" s="23"/>
      <c r="D14" s="19"/>
      <c r="E14" s="19"/>
      <c r="F14" s="19"/>
      <c r="G14" s="20"/>
      <c r="H14" s="21"/>
      <c r="I14" s="25"/>
      <c r="J14" s="28">
        <f t="shared" si="2"/>
        <v>0</v>
      </c>
      <c r="K14" s="26"/>
      <c r="L14" s="31">
        <f>J14-K14</f>
        <v>0</v>
      </c>
      <c r="M14" s="33"/>
      <c r="N14" s="34"/>
      <c r="O14" s="54">
        <f t="shared" si="4"/>
        <v>0</v>
      </c>
      <c r="P14" s="51"/>
    </row>
    <row r="15" spans="1:16" ht="26.25" customHeight="1" x14ac:dyDescent="0.25">
      <c r="A15" s="7">
        <v>0.16666666666666666</v>
      </c>
      <c r="B15" s="8" t="s">
        <v>29</v>
      </c>
      <c r="C15" s="22"/>
      <c r="D15" s="19"/>
      <c r="E15" s="19"/>
      <c r="F15" s="19"/>
      <c r="G15" s="20"/>
      <c r="H15" s="21"/>
      <c r="I15" s="25"/>
      <c r="J15" s="28">
        <f t="shared" si="2"/>
        <v>0</v>
      </c>
      <c r="K15" s="26"/>
      <c r="L15" s="31">
        <f t="shared" si="3"/>
        <v>0</v>
      </c>
      <c r="M15" s="33"/>
      <c r="N15" s="34"/>
      <c r="O15" s="54">
        <f t="shared" si="4"/>
        <v>0</v>
      </c>
      <c r="P15" s="51"/>
    </row>
    <row r="16" spans="1:16" ht="26.25" customHeight="1" x14ac:dyDescent="0.25">
      <c r="A16" s="83">
        <v>0.17708333333333334</v>
      </c>
      <c r="B16" s="84"/>
      <c r="C16" s="85"/>
      <c r="D16" s="86"/>
      <c r="E16" s="86"/>
      <c r="F16" s="86"/>
      <c r="G16" s="87"/>
      <c r="H16" s="88"/>
      <c r="I16" s="89"/>
      <c r="J16" s="28">
        <f t="shared" si="2"/>
        <v>0</v>
      </c>
      <c r="K16" s="86"/>
      <c r="L16" s="31">
        <f t="shared" si="3"/>
        <v>0</v>
      </c>
      <c r="M16" s="101"/>
      <c r="N16" s="102"/>
      <c r="O16" s="54">
        <f t="shared" si="4"/>
        <v>0</v>
      </c>
      <c r="P16" s="90"/>
    </row>
    <row r="17" spans="1:16" ht="7.5" customHeight="1" thickBot="1" x14ac:dyDescent="0.3">
      <c r="A17" s="57"/>
      <c r="B17" s="58"/>
      <c r="C17" s="59"/>
      <c r="D17" s="60"/>
      <c r="E17" s="60"/>
      <c r="F17" s="60"/>
      <c r="G17" s="61"/>
      <c r="H17" s="62"/>
      <c r="I17" s="63"/>
      <c r="J17" s="64">
        <v>0</v>
      </c>
      <c r="K17" s="60"/>
      <c r="L17" s="65">
        <v>0</v>
      </c>
      <c r="M17" s="66"/>
      <c r="N17" s="67"/>
      <c r="O17" s="68">
        <f t="shared" si="4"/>
        <v>0</v>
      </c>
      <c r="P17" s="69"/>
    </row>
    <row r="18" spans="1:16" s="9" customFormat="1" ht="30.75" customHeight="1" x14ac:dyDescent="0.25">
      <c r="B18" s="10"/>
      <c r="C18" s="42">
        <f>SUM(C2:C17)</f>
        <v>0</v>
      </c>
      <c r="D18" s="43">
        <f>SUM(D2:D17)</f>
        <v>0</v>
      </c>
      <c r="E18" s="43">
        <f>SUM(E2:E17)</f>
        <v>0</v>
      </c>
      <c r="F18" s="43">
        <f>SUM(F2:F17)</f>
        <v>0</v>
      </c>
      <c r="G18" s="43">
        <f>SUM(G2:G17)</f>
        <v>0</v>
      </c>
      <c r="H18" s="44">
        <f>SUM(C18:G18)</f>
        <v>0</v>
      </c>
      <c r="J18" s="45">
        <f>SUM(J2:J17)</f>
        <v>0</v>
      </c>
      <c r="K18" s="46">
        <f>SUM(K2:K17)</f>
        <v>0</v>
      </c>
      <c r="L18" s="47">
        <f>J18-K18</f>
        <v>0</v>
      </c>
      <c r="M18" s="48">
        <f>SUM(M2:M17)</f>
        <v>0</v>
      </c>
      <c r="N18" s="49">
        <f>SUM(N2:N17)</f>
        <v>0</v>
      </c>
      <c r="O18" s="55">
        <f>SUM(O2:O17)</f>
        <v>0</v>
      </c>
      <c r="P18" s="103"/>
    </row>
    <row r="19" spans="1:16" ht="120" thickBot="1" x14ac:dyDescent="0.3">
      <c r="C19" s="11" t="s">
        <v>0</v>
      </c>
      <c r="D19" s="12" t="s">
        <v>1</v>
      </c>
      <c r="E19" s="12" t="s">
        <v>2</v>
      </c>
      <c r="F19" s="12" t="s">
        <v>13</v>
      </c>
      <c r="G19" s="12" t="s">
        <v>3</v>
      </c>
      <c r="H19" s="13" t="s">
        <v>14</v>
      </c>
      <c r="J19" s="29" t="s">
        <v>15</v>
      </c>
      <c r="K19" s="30" t="s">
        <v>16</v>
      </c>
      <c r="L19" s="32" t="s">
        <v>8</v>
      </c>
      <c r="M19" s="35" t="s">
        <v>17</v>
      </c>
      <c r="N19" s="36" t="s">
        <v>10</v>
      </c>
      <c r="O19" s="56" t="s">
        <v>11</v>
      </c>
      <c r="P19" s="104"/>
    </row>
  </sheetData>
  <mergeCells count="1">
    <mergeCell ref="P18:P1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08.06 (2)</vt:lpstr>
      <vt:lpstr>08.06</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BKB</dc:creator>
  <cp:lastModifiedBy>BKB</cp:lastModifiedBy>
  <dcterms:created xsi:type="dcterms:W3CDTF">2023-07-22T01:25:20Z</dcterms:created>
  <dcterms:modified xsi:type="dcterms:W3CDTF">2023-08-16T22:51:25Z</dcterms:modified>
</cp:coreProperties>
</file>