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9240" windowWidth="19200" windowHeight="9240"/>
  </bookViews>
  <sheets>
    <sheet name="07.23 (2)" sheetId="2" r:id="rId1"/>
    <sheet name="07.23" sheetId="1" r:id="rId2"/>
  </sheets>
  <calcPr calcId="145621"/>
</workbook>
</file>

<file path=xl/calcChain.xml><?xml version="1.0" encoding="utf-8"?>
<calcChain xmlns="http://schemas.openxmlformats.org/spreadsheetml/2006/main">
  <c r="J2" i="2" l="1"/>
  <c r="L2" i="2"/>
  <c r="J3" i="2"/>
  <c r="L3" i="2"/>
  <c r="O3" i="2"/>
  <c r="O13" i="2" s="1"/>
  <c r="J4" i="2"/>
  <c r="L4" i="2" s="1"/>
  <c r="O4" i="2"/>
  <c r="J5" i="2"/>
  <c r="L5" i="2"/>
  <c r="O5" i="2"/>
  <c r="J6" i="2"/>
  <c r="L6" i="2"/>
  <c r="O6" i="2"/>
  <c r="J7" i="2"/>
  <c r="L7" i="2"/>
  <c r="O7" i="2"/>
  <c r="J8" i="2"/>
  <c r="L8" i="2" s="1"/>
  <c r="O8" i="2"/>
  <c r="J9" i="2"/>
  <c r="L9" i="2"/>
  <c r="O9" i="2"/>
  <c r="J10" i="2"/>
  <c r="L10" i="2"/>
  <c r="O10" i="2"/>
  <c r="J11" i="2"/>
  <c r="L11" i="2"/>
  <c r="O11" i="2"/>
  <c r="J12" i="2"/>
  <c r="L12" i="2" s="1"/>
  <c r="C13" i="2"/>
  <c r="D13" i="2"/>
  <c r="D15" i="2" s="1"/>
  <c r="E13" i="2"/>
  <c r="H13" i="2" s="1"/>
  <c r="F13" i="2"/>
  <c r="G13" i="2"/>
  <c r="J13" i="2"/>
  <c r="L13" i="2" s="1"/>
  <c r="K13" i="2"/>
  <c r="M13" i="2"/>
  <c r="N13" i="2"/>
  <c r="N13" i="1" l="1"/>
  <c r="M13" i="1"/>
  <c r="L13" i="1"/>
  <c r="K13" i="1"/>
  <c r="J13" i="1"/>
  <c r="D13" i="1"/>
  <c r="E13" i="1"/>
  <c r="F13" i="1"/>
  <c r="G13" i="1"/>
  <c r="C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L4" i="1"/>
  <c r="O3" i="1"/>
  <c r="L3" i="1"/>
  <c r="O2" i="1"/>
  <c r="J2" i="1"/>
  <c r="L2" i="1" s="1"/>
  <c r="O13" i="1" l="1"/>
  <c r="H13" i="1"/>
</calcChain>
</file>

<file path=xl/sharedStrings.xml><?xml version="1.0" encoding="utf-8"?>
<sst xmlns="http://schemas.openxmlformats.org/spreadsheetml/2006/main" count="111" uniqueCount="45">
  <si>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</si>
  <si>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</si>
  <si>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</si>
  <si>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</si>
  <si>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</si>
  <si>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</si>
  <si>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</si>
  <si>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</si>
  <si>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</si>
  <si>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</si>
  <si>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</si>
  <si>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</si>
  <si>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</si>
  <si>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</si>
  <si>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Sammye</t>
  </si>
  <si>
    <t>Kim</t>
  </si>
  <si>
    <t>Mr.West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</si>
  <si>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</si>
  <si>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</si>
  <si>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</si>
  <si>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</si>
  <si>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</si>
  <si>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</si>
  <si>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Bart</t>
  </si>
  <si>
    <t>Wayne</t>
  </si>
  <si>
    <t>Maria</t>
  </si>
  <si>
    <t>-</t>
  </si>
  <si>
    <t>Guide Returned with entire group @ 12:40 P.  
Legit 7 No shows, ended her tour next to our station,  Half the group must have left tour early.</t>
  </si>
  <si>
    <t>Guide ended tour at top of escalators @ 4:10 P. Directing people to enter the concourse if they wanted to see their pictures, and everyone else to use the escalator to the exit.</t>
  </si>
  <si>
    <t xml:space="preserve">Guide Returned with entire group, @ 1:15 P.  </t>
  </si>
  <si>
    <t xml:space="preserve">Guide Returned with entire group, @ 3:15 P.  </t>
  </si>
  <si>
    <t xml:space="preserve">Guide Returned with entire group, @ 4:20 P.  </t>
  </si>
  <si>
    <t xml:space="preserve">Guide Returned with entire group, @ 4:45 P.  </t>
  </si>
  <si>
    <t>PRIVATE TOUR, SHOT ON CONCOURSE; 37 Ordered; 37 Printed.</t>
  </si>
  <si>
    <t>PRIVATE TOUR, SHOT ON CONCOURSE; 23 Ordered; 23 Printed.</t>
  </si>
  <si>
    <r>
      <t xml:space="preserve">Guide Returned with entire group, @ 12:45 P.    </t>
    </r>
    <r>
      <rPr>
        <b/>
        <sz val="8"/>
        <color theme="0" tint="-0.249977111117893"/>
        <rFont val="Calibri"/>
        <family val="2"/>
        <scheme val="minor"/>
      </rPr>
      <t>(plus #3171 shot after tour ended)</t>
    </r>
  </si>
  <si>
    <t>2hr 40m</t>
  </si>
  <si>
    <t>2hr 10m</t>
  </si>
  <si>
    <t>1hr 45m</t>
  </si>
  <si>
    <t>1hr 15m</t>
  </si>
  <si>
    <t>1hr 50m</t>
  </si>
  <si>
    <t>2hr 20m</t>
  </si>
  <si>
    <t>Guide did not return to 2nd floor concourse. Karen escorted 5 walk-ups from downstairs @ 3:40 P.</t>
  </si>
  <si>
    <t>Guide came into concourse @ 6:20 P, to confirm Jowdy staff was present, then returned to his group at top of escalators and ended tour. Directing people that since we were still there, that if they had taken a picture, that they should enter the concourse, and everyone else to use the escalator to the exit.</t>
  </si>
  <si>
    <r>
      <t xml:space="preserve">We were appropriatly staffed today.  It was busier than I expected, but, perfectly manageable with 2 full day and 1 lunch coverage employee.  The field was not down, so tour returns were between 1hr 15m and 2hr 20m. The last tour returned at 6:20pm.
The asset tags were not available for use for the first 3 tours, therefore, although we do know a picture was missing from the left over photos (declined and no show), that was not in agreement with the sales.  
</t>
    </r>
    <r>
      <rPr>
        <sz val="8"/>
        <color theme="0" tint="-0.249977111117893"/>
        <rFont val="Calibri"/>
        <family val="2"/>
        <scheme val="minor"/>
      </rPr>
      <t>for example 12:00 tour, we had 11 pictures printed.  After handing them out, only 1 picture remained (= 1 no show), then two customers handed the photo back to us [= 2 declined to purchase].    Once sales were finished,  looking on the POS history,  7 single sheet sales were performed during that time period (= 7 sales).  
11 printed - 1 no show - 2 declines = 8 missing photographs.  8 missing - 7 sales = 1 Stolen photograph package.  Although you can identify which eight pictures are gone [in this case 46,47,48,50,51,53,54,56,&amp; 57], without the tag system , it is nearly impossible to confirm which of the missing 8 pictures were ligitimate purchases versus the one picture stolen, and more importantly have just spent a bunch of unnecessary time to work out the numbers.  With the tag system: you instantly know how many and which photographs were purchased., and therefore also which picture(s) were stolen.</t>
    </r>
    <r>
      <rPr>
        <b/>
        <sz val="8"/>
        <color theme="0" tint="-0.249977111117893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</si>
</sst>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1" fontId="0" fillId="4" borderId="7" xfId="0" applyNumberForma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1" fontId="7" fillId="9" borderId="13" xfId="0" applyNumberFormat="1" applyFont="1" applyFill="1" applyBorder="1" applyAlignment="1">
      <alignment horizontal="center" vertical="center"/>
    </xf>
    <xf numFmtId="1" fontId="7" fillId="9" borderId="16" xfId="0" applyNumberFormat="1" applyFon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vertical="center" wrapText="1"/>
    </xf>
    <xf numFmtId="0" fontId="0" fillId="5" borderId="14" xfId="0" applyFill="1" applyBorder="1" applyAlignment="1">
      <alignment horizontal="center" vertical="center"/>
    </xf>
    <xf numFmtId="0" fontId="9" fillId="9" borderId="18" xfId="0" applyFont="1" applyFill="1" applyBorder="1" applyAlignment="1">
      <alignment vertical="center"/>
    </xf>
    <xf numFmtId="20" fontId="0" fillId="9" borderId="13" xfId="0" applyNumberFormat="1" applyFill="1" applyBorder="1" applyAlignment="1">
      <alignment horizontal="center" vertical="center"/>
    </xf>
    <xf numFmtId="1" fontId="0" fillId="4" borderId="20" xfId="0" applyNumberFormat="1" applyFill="1" applyBorder="1" applyAlignment="1">
      <alignment horizontal="center" vertical="center"/>
    </xf>
    <xf numFmtId="1" fontId="0" fillId="4" borderId="23" xfId="0" applyNumberForma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13" borderId="27" xfId="0" applyFont="1" applyFill="1" applyBorder="1" applyAlignment="1">
      <alignment horizontal="center" vertical="center"/>
    </xf>
    <xf numFmtId="1" fontId="11" fillId="4" borderId="19" xfId="0" applyNumberFormat="1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horizontal="center" vertical="center" textRotation="90"/>
    </xf>
    <xf numFmtId="0" fontId="2" fillId="13" borderId="22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20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20" xfId="0" applyFont="1" applyFill="1" applyBorder="1" applyAlignment="1">
      <alignment horizontal="center" vertical="center" textRotation="90"/>
    </xf>
    <xf numFmtId="0" fontId="2" fillId="7" borderId="22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0" fillId="9" borderId="33" xfId="0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vertical="center"/>
    </xf>
    <xf numFmtId="20" fontId="10" fillId="9" borderId="13" xfId="0" applyNumberFormat="1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left" vertical="center" wrapText="1"/>
    </xf>
    <xf numFmtId="20" fontId="0" fillId="12" borderId="7" xfId="0" applyNumberFormat="1" applyFill="1" applyBorder="1" applyAlignment="1">
      <alignment horizontal="center" vertical="center"/>
    </xf>
    <xf numFmtId="0" fontId="5" fillId="12" borderId="9" xfId="0" applyFont="1" applyFill="1" applyBorder="1" applyAlignment="1">
      <alignment vertical="center"/>
    </xf>
    <xf numFmtId="0" fontId="0" fillId="12" borderId="32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1" fontId="7" fillId="12" borderId="7" xfId="0" applyNumberFormat="1" applyFont="1" applyFill="1" applyBorder="1" applyAlignment="1">
      <alignment horizontal="center" vertical="center"/>
    </xf>
    <xf numFmtId="1" fontId="7" fillId="12" borderId="10" xfId="0" applyNumberFormat="1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vertical="center" wrapText="1"/>
    </xf>
    <xf numFmtId="20" fontId="0" fillId="12" borderId="20" xfId="0" applyNumberFormat="1" applyFill="1" applyBorder="1" applyAlignment="1">
      <alignment horizontal="center" vertical="center"/>
    </xf>
    <xf numFmtId="0" fontId="5" fillId="12" borderId="22" xfId="0" applyFont="1" applyFill="1" applyBorder="1" applyAlignment="1">
      <alignment vertical="center"/>
    </xf>
    <xf numFmtId="0" fontId="0" fillId="12" borderId="34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6" fillId="12" borderId="21" xfId="0" applyFont="1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1" fontId="7" fillId="12" borderId="20" xfId="0" applyNumberFormat="1" applyFont="1" applyFill="1" applyBorder="1" applyAlignment="1">
      <alignment horizontal="center" vertical="center"/>
    </xf>
    <xf numFmtId="1" fontId="7" fillId="12" borderId="23" xfId="0" applyNumberFormat="1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9" fillId="12" borderId="25" xfId="0" applyFont="1" applyFill="1" applyBorder="1" applyAlignment="1">
      <alignment vertical="center" wrapText="1"/>
    </xf>
    <xf numFmtId="0" fontId="9" fillId="9" borderId="30" xfId="0" applyFont="1" applyFill="1" applyBorder="1" applyAlignment="1">
      <alignment horizontal="left" vertical="top" wrapText="1"/>
    </xf>
    <xf numFmtId="0" fontId="9" fillId="9" borderId="31" xfId="0" applyFont="1" applyFill="1" applyBorder="1" applyAlignment="1">
      <alignment horizontal="left" vertical="top" wrapText="1"/>
    </xf>
    <xf numFmtId="1" fontId="0" fillId="0" borderId="0" xfId="0" applyNumberFormat="1" applyAlignment="1">
      <alignment vertical="center"/>
    </xf>
    <xf numFmtId="1" fontId="11" fillId="6" borderId="19" xfId="0" applyNumberFormat="1" applyFont="1" applyFill="1" applyBorder="1" applyAlignment="1">
      <alignment horizontal="center" vertical="center"/>
    </xf>
    <xf numFmtId="1" fontId="2" fillId="12" borderId="20" xfId="0" applyNumberFormat="1" applyFont="1" applyFill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14" fillId="9" borderId="18" xfId="0" applyFont="1" applyFill="1" applyBorder="1" applyAlignment="1">
      <alignment vertical="center" wrapText="1"/>
    </xf>
    <xf numFmtId="0" fontId="10" fillId="9" borderId="1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1" fontId="2" fillId="12" borderId="7" xfId="0" applyNumberFormat="1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vertical="center" wrapText="1"/>
    </xf>
    <xf numFmtId="0" fontId="16" fillId="9" borderId="18" xfId="0" applyFont="1" applyFill="1" applyBorder="1" applyAlignment="1">
      <alignment vertical="center" wrapText="1"/>
    </xf>
    <xf numFmtId="0" fontId="17" fillId="9" borderId="30" xfId="0" applyFont="1" applyFill="1" applyBorder="1" applyAlignment="1">
      <alignment horizontal="left" vertical="top" wrapText="1"/>
    </xf>
    <xf numFmtId="0" fontId="17" fillId="9" borderId="3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80" zoomScaleNormal="80" workbookViewId="0">
      <selection activeCell="P13" sqref="P13:P14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49" bestFit="1" customWidth="1"/>
    <col min="4" max="4" width="3.85546875" style="49" customWidth="1"/>
    <col min="5" max="7" width="3.7109375" style="49" bestFit="1" customWidth="1"/>
    <col min="8" max="8" width="9.42578125" style="49" customWidth="1"/>
    <col min="9" max="9" width="8.7109375" style="49" customWidth="1"/>
    <col min="10" max="11" width="5.5703125" style="49" bestFit="1" customWidth="1"/>
    <col min="12" max="12" width="4.42578125" style="49" bestFit="1" customWidth="1"/>
    <col min="13" max="13" width="7.5703125" style="56" customWidth="1"/>
    <col min="14" max="14" width="7.5703125" style="57" customWidth="1"/>
    <col min="15" max="15" width="3.7109375" style="35" bestFit="1" customWidth="1"/>
    <col min="16" max="16" width="101" style="58" customWidth="1"/>
  </cols>
  <sheetData>
    <row r="1" spans="1:17" s="14" customFormat="1" ht="67.5" thickBot="1" x14ac:dyDescent="0.3">
      <c r="A1"/>
      <c r="B1" s="1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1" t="s">
        <v>11</v>
      </c>
      <c r="O1" s="12" t="s">
        <v>12</v>
      </c>
      <c r="P1" s="13" t="s">
        <v>13</v>
      </c>
    </row>
    <row r="2" spans="1:17" ht="26.25" customHeight="1" x14ac:dyDescent="0.25">
      <c r="A2" s="64">
        <v>0.41666666666666669</v>
      </c>
      <c r="B2" s="65" t="s">
        <v>23</v>
      </c>
      <c r="C2" s="66" t="s">
        <v>26</v>
      </c>
      <c r="D2" s="67" t="s">
        <v>26</v>
      </c>
      <c r="E2" s="68" t="s">
        <v>26</v>
      </c>
      <c r="F2" s="67" t="s">
        <v>26</v>
      </c>
      <c r="G2" s="69" t="s">
        <v>26</v>
      </c>
      <c r="H2" s="70">
        <v>3121</v>
      </c>
      <c r="I2" s="71">
        <v>3122</v>
      </c>
      <c r="J2" s="15">
        <f>I2-H2+1</f>
        <v>2</v>
      </c>
      <c r="K2" s="67">
        <v>2</v>
      </c>
      <c r="L2" s="16">
        <f>J2-K2</f>
        <v>0</v>
      </c>
      <c r="M2" s="95" t="s">
        <v>26</v>
      </c>
      <c r="N2" s="73" t="s">
        <v>26</v>
      </c>
      <c r="O2" s="17" t="s">
        <v>26</v>
      </c>
      <c r="P2" s="74" t="s">
        <v>34</v>
      </c>
    </row>
    <row r="3" spans="1:17" ht="26.25" customHeight="1" x14ac:dyDescent="0.25">
      <c r="A3" s="31">
        <v>0.45833333333333331</v>
      </c>
      <c r="B3" s="61" t="s">
        <v>14</v>
      </c>
      <c r="C3" s="59">
        <v>0</v>
      </c>
      <c r="D3" s="94">
        <v>7</v>
      </c>
      <c r="E3" s="21">
        <v>1</v>
      </c>
      <c r="F3" s="21">
        <v>0</v>
      </c>
      <c r="G3" s="22">
        <v>0</v>
      </c>
      <c r="H3" s="23">
        <v>3123</v>
      </c>
      <c r="I3" s="24">
        <v>3137</v>
      </c>
      <c r="J3" s="18">
        <f>I3-H3+1</f>
        <v>15</v>
      </c>
      <c r="K3" s="25">
        <v>0</v>
      </c>
      <c r="L3" s="19">
        <f>J3-K3</f>
        <v>15</v>
      </c>
      <c r="M3" s="26">
        <v>15</v>
      </c>
      <c r="N3" s="27">
        <v>7</v>
      </c>
      <c r="O3" s="20">
        <f>M3-SUM(C3:G3,N3)</f>
        <v>0</v>
      </c>
      <c r="P3" s="96" t="s">
        <v>27</v>
      </c>
      <c r="Q3" t="s">
        <v>38</v>
      </c>
    </row>
    <row r="4" spans="1:17" ht="26.25" customHeight="1" x14ac:dyDescent="0.25">
      <c r="A4" s="31">
        <v>0.47916666666666669</v>
      </c>
      <c r="B4" s="61" t="s">
        <v>15</v>
      </c>
      <c r="C4" s="59">
        <v>0</v>
      </c>
      <c r="D4" s="21">
        <v>1</v>
      </c>
      <c r="E4" s="21">
        <v>2</v>
      </c>
      <c r="F4" s="21">
        <v>0</v>
      </c>
      <c r="G4" s="22">
        <v>1</v>
      </c>
      <c r="H4" s="23">
        <v>3138</v>
      </c>
      <c r="I4" s="24">
        <v>3145</v>
      </c>
      <c r="J4" s="18">
        <f>I4-H4+2</f>
        <v>9</v>
      </c>
      <c r="K4" s="25">
        <v>0</v>
      </c>
      <c r="L4" s="19">
        <f>J4-K4</f>
        <v>9</v>
      </c>
      <c r="M4" s="26">
        <v>9</v>
      </c>
      <c r="N4" s="27">
        <v>5</v>
      </c>
      <c r="O4" s="20">
        <f>M4-SUM(C4:G4,N4)</f>
        <v>0</v>
      </c>
      <c r="P4" s="97" t="s">
        <v>35</v>
      </c>
      <c r="Q4" t="s">
        <v>39</v>
      </c>
    </row>
    <row r="5" spans="1:17" ht="26.25" customHeight="1" x14ac:dyDescent="0.25">
      <c r="A5" s="31">
        <v>0.5</v>
      </c>
      <c r="B5" s="61" t="s">
        <v>23</v>
      </c>
      <c r="C5" s="91">
        <v>0</v>
      </c>
      <c r="D5" s="21">
        <v>1</v>
      </c>
      <c r="E5" s="21">
        <v>2</v>
      </c>
      <c r="F5" s="21">
        <v>0</v>
      </c>
      <c r="G5" s="22">
        <v>1</v>
      </c>
      <c r="H5" s="23">
        <v>3146</v>
      </c>
      <c r="I5" s="24">
        <v>3157</v>
      </c>
      <c r="J5" s="18">
        <f>I5-H5+1</f>
        <v>12</v>
      </c>
      <c r="K5" s="29">
        <v>1</v>
      </c>
      <c r="L5" s="19">
        <f>J5-K5</f>
        <v>11</v>
      </c>
      <c r="M5" s="26">
        <v>11</v>
      </c>
      <c r="N5" s="27">
        <v>7</v>
      </c>
      <c r="O5" s="20">
        <f>M5-SUM(C5:G5,N5)</f>
        <v>0</v>
      </c>
      <c r="P5" s="97" t="s">
        <v>29</v>
      </c>
      <c r="Q5" t="s">
        <v>39</v>
      </c>
    </row>
    <row r="6" spans="1:17" ht="26.25" customHeight="1" x14ac:dyDescent="0.25">
      <c r="A6" s="31">
        <v>4.1666666666666664E-2</v>
      </c>
      <c r="B6" s="61" t="s">
        <v>16</v>
      </c>
      <c r="C6" s="60">
        <v>6</v>
      </c>
      <c r="D6" s="21">
        <v>0</v>
      </c>
      <c r="E6" s="21">
        <v>0</v>
      </c>
      <c r="F6" s="21">
        <v>0</v>
      </c>
      <c r="G6" s="22">
        <v>0</v>
      </c>
      <c r="H6" s="23">
        <v>3158</v>
      </c>
      <c r="I6" s="24">
        <v>3170</v>
      </c>
      <c r="J6" s="18">
        <f>I6-H6+1</f>
        <v>13</v>
      </c>
      <c r="K6" s="25">
        <v>2</v>
      </c>
      <c r="L6" s="19">
        <f>J6-K6</f>
        <v>11</v>
      </c>
      <c r="M6" s="26">
        <v>11</v>
      </c>
      <c r="N6" s="27">
        <v>5</v>
      </c>
      <c r="O6" s="20">
        <f>M6-SUM(C6:G6,N6)</f>
        <v>0</v>
      </c>
      <c r="P6" s="92" t="s">
        <v>42</v>
      </c>
      <c r="Q6" t="s">
        <v>36</v>
      </c>
    </row>
    <row r="7" spans="1:17" ht="26.25" customHeight="1" x14ac:dyDescent="0.25">
      <c r="A7" s="31">
        <v>6.25E-2</v>
      </c>
      <c r="B7" s="61" t="s">
        <v>15</v>
      </c>
      <c r="C7" s="91">
        <v>0</v>
      </c>
      <c r="D7" s="21">
        <v>0</v>
      </c>
      <c r="E7" s="21">
        <v>1</v>
      </c>
      <c r="F7" s="21">
        <v>1</v>
      </c>
      <c r="G7" s="22">
        <v>0</v>
      </c>
      <c r="H7" s="23">
        <v>3172</v>
      </c>
      <c r="I7" s="24">
        <v>3179</v>
      </c>
      <c r="J7" s="18">
        <f>I7-H7+1</f>
        <v>8</v>
      </c>
      <c r="K7" s="29">
        <v>1</v>
      </c>
      <c r="L7" s="19">
        <f>J7-K7</f>
        <v>7</v>
      </c>
      <c r="M7" s="26">
        <v>7</v>
      </c>
      <c r="N7" s="27">
        <v>5</v>
      </c>
      <c r="O7" s="20">
        <f>M7-SUM(C7:G7,N7)</f>
        <v>0</v>
      </c>
      <c r="P7" s="97" t="s">
        <v>30</v>
      </c>
      <c r="Q7" t="s">
        <v>38</v>
      </c>
    </row>
    <row r="8" spans="1:17" ht="26.25" customHeight="1" x14ac:dyDescent="0.25">
      <c r="A8" s="31">
        <v>8.3333333333333329E-2</v>
      </c>
      <c r="B8" s="61" t="s">
        <v>24</v>
      </c>
      <c r="C8" s="60">
        <v>4</v>
      </c>
      <c r="D8" s="93">
        <v>0</v>
      </c>
      <c r="E8" s="21">
        <v>3</v>
      </c>
      <c r="F8" s="21">
        <v>0</v>
      </c>
      <c r="G8" s="22">
        <v>0</v>
      </c>
      <c r="H8" s="23">
        <v>3180</v>
      </c>
      <c r="I8" s="24">
        <v>3191</v>
      </c>
      <c r="J8" s="18">
        <f>I8-H8+1</f>
        <v>12</v>
      </c>
      <c r="K8" s="25">
        <v>1</v>
      </c>
      <c r="L8" s="19">
        <f>J8-K8</f>
        <v>11</v>
      </c>
      <c r="M8" s="26">
        <v>11</v>
      </c>
      <c r="N8" s="27">
        <v>4</v>
      </c>
      <c r="O8" s="20">
        <f>M8-SUM(C8:G8,N8)</f>
        <v>0</v>
      </c>
      <c r="P8" s="92" t="s">
        <v>28</v>
      </c>
      <c r="Q8" t="s">
        <v>37</v>
      </c>
    </row>
    <row r="9" spans="1:17" ht="26.25" customHeight="1" x14ac:dyDescent="0.25">
      <c r="A9" s="62">
        <v>0.10416666666666667</v>
      </c>
      <c r="B9" s="63" t="s">
        <v>14</v>
      </c>
      <c r="C9" s="91">
        <v>0</v>
      </c>
      <c r="D9" s="21">
        <v>0</v>
      </c>
      <c r="E9" s="21">
        <v>0</v>
      </c>
      <c r="F9" s="21">
        <v>0</v>
      </c>
      <c r="G9" s="22">
        <v>0</v>
      </c>
      <c r="H9" s="23">
        <v>3192</v>
      </c>
      <c r="I9" s="24">
        <v>3196</v>
      </c>
      <c r="J9" s="18">
        <f>I9-H9+1</f>
        <v>5</v>
      </c>
      <c r="K9" s="29">
        <v>2</v>
      </c>
      <c r="L9" s="19">
        <f>J9-K9</f>
        <v>3</v>
      </c>
      <c r="M9" s="26">
        <v>3</v>
      </c>
      <c r="N9" s="27">
        <v>3</v>
      </c>
      <c r="O9" s="20">
        <f>M9-SUM(C9:G9,N9)</f>
        <v>0</v>
      </c>
      <c r="P9" s="97" t="s">
        <v>31</v>
      </c>
      <c r="Q9" t="s">
        <v>40</v>
      </c>
    </row>
    <row r="10" spans="1:17" ht="26.25" customHeight="1" x14ac:dyDescent="0.25">
      <c r="A10" s="62">
        <v>0.125</v>
      </c>
      <c r="B10" s="63" t="s">
        <v>23</v>
      </c>
      <c r="C10" s="91">
        <v>0</v>
      </c>
      <c r="D10" s="21">
        <v>1</v>
      </c>
      <c r="E10" s="21">
        <v>1</v>
      </c>
      <c r="F10" s="21">
        <v>0</v>
      </c>
      <c r="G10" s="22">
        <v>0</v>
      </c>
      <c r="H10" s="23">
        <v>3197</v>
      </c>
      <c r="I10" s="24">
        <v>3206</v>
      </c>
      <c r="J10" s="18">
        <f>I10-H10+1</f>
        <v>10</v>
      </c>
      <c r="K10" s="29">
        <v>1</v>
      </c>
      <c r="L10" s="19">
        <f>J10-K10</f>
        <v>9</v>
      </c>
      <c r="M10" s="26">
        <v>9</v>
      </c>
      <c r="N10" s="27">
        <v>7</v>
      </c>
      <c r="O10" s="20">
        <f>M10-SUM(C10:G10,N10)</f>
        <v>0</v>
      </c>
      <c r="P10" s="97" t="s">
        <v>32</v>
      </c>
      <c r="Q10" t="s">
        <v>38</v>
      </c>
    </row>
    <row r="11" spans="1:17" ht="44.25" customHeight="1" x14ac:dyDescent="0.25">
      <c r="A11" s="62">
        <v>0.16666666666666666</v>
      </c>
      <c r="B11" s="63" t="s">
        <v>24</v>
      </c>
      <c r="C11" s="91">
        <v>0</v>
      </c>
      <c r="D11" s="21">
        <v>3</v>
      </c>
      <c r="E11" s="21">
        <v>1</v>
      </c>
      <c r="F11" s="21">
        <v>0</v>
      </c>
      <c r="G11" s="22">
        <v>0</v>
      </c>
      <c r="H11" s="23">
        <v>3207</v>
      </c>
      <c r="I11" s="24">
        <v>3218</v>
      </c>
      <c r="J11" s="18">
        <f>I11-H11+1</f>
        <v>12</v>
      </c>
      <c r="K11" s="25">
        <v>1</v>
      </c>
      <c r="L11" s="19">
        <f>J11-K11</f>
        <v>11</v>
      </c>
      <c r="M11" s="26">
        <v>11</v>
      </c>
      <c r="N11" s="27">
        <v>7</v>
      </c>
      <c r="O11" s="20">
        <f>M11-SUM(C11:G11,N11)</f>
        <v>0</v>
      </c>
      <c r="P11" s="92" t="s">
        <v>43</v>
      </c>
      <c r="Q11" t="s">
        <v>41</v>
      </c>
    </row>
    <row r="12" spans="1:17" ht="26.25" customHeight="1" thickBot="1" x14ac:dyDescent="0.3">
      <c r="A12" s="75">
        <v>0.16666666666666666</v>
      </c>
      <c r="B12" s="76" t="s">
        <v>25</v>
      </c>
      <c r="C12" s="77" t="s">
        <v>26</v>
      </c>
      <c r="D12" s="78" t="s">
        <v>26</v>
      </c>
      <c r="E12" s="79" t="s">
        <v>26</v>
      </c>
      <c r="F12" s="78" t="s">
        <v>26</v>
      </c>
      <c r="G12" s="80" t="s">
        <v>26</v>
      </c>
      <c r="H12" s="81">
        <v>3219</v>
      </c>
      <c r="I12" s="82">
        <v>3220</v>
      </c>
      <c r="J12" s="32">
        <f>I12-H12+1</f>
        <v>2</v>
      </c>
      <c r="K12" s="78">
        <v>2</v>
      </c>
      <c r="L12" s="33">
        <f>J12-K12</f>
        <v>0</v>
      </c>
      <c r="M12" s="90" t="s">
        <v>26</v>
      </c>
      <c r="N12" s="84" t="s">
        <v>26</v>
      </c>
      <c r="O12" s="34" t="s">
        <v>26</v>
      </c>
      <c r="P12" s="85" t="s">
        <v>33</v>
      </c>
    </row>
    <row r="13" spans="1:17" s="35" customFormat="1" ht="30.75" customHeight="1" x14ac:dyDescent="0.25">
      <c r="B13" s="36"/>
      <c r="C13" s="37">
        <f>SUM(C2:C12)</f>
        <v>10</v>
      </c>
      <c r="D13" s="38">
        <f>SUM(D2:D12)</f>
        <v>13</v>
      </c>
      <c r="E13" s="38">
        <f>SUM(E2:E12)</f>
        <v>11</v>
      </c>
      <c r="F13" s="38">
        <f>SUM(F2:F12)</f>
        <v>1</v>
      </c>
      <c r="G13" s="38">
        <f>SUM(G2:G12)</f>
        <v>2</v>
      </c>
      <c r="H13" s="39">
        <f>SUM(C13:G13)</f>
        <v>37</v>
      </c>
      <c r="J13" s="40">
        <f>SUM(J2:J12)</f>
        <v>100</v>
      </c>
      <c r="K13" s="41">
        <f>SUM(K2:K12)</f>
        <v>13</v>
      </c>
      <c r="L13" s="42">
        <f>(J13-K13)</f>
        <v>87</v>
      </c>
      <c r="M13" s="89">
        <f>SUM(M2:M12)</f>
        <v>87</v>
      </c>
      <c r="N13" s="44">
        <f>SUM(N2:N12)</f>
        <v>50</v>
      </c>
      <c r="O13" s="45">
        <f>SUM(O3:O12)</f>
        <v>0</v>
      </c>
      <c r="P13" s="98" t="s">
        <v>44</v>
      </c>
    </row>
    <row r="14" spans="1:17" ht="154.5" customHeight="1" thickBot="1" x14ac:dyDescent="0.3">
      <c r="C14" s="46" t="s">
        <v>0</v>
      </c>
      <c r="D14" s="47" t="s">
        <v>1</v>
      </c>
      <c r="E14" s="47" t="s">
        <v>2</v>
      </c>
      <c r="F14" s="47" t="s">
        <v>17</v>
      </c>
      <c r="G14" s="47" t="s">
        <v>18</v>
      </c>
      <c r="H14" s="48" t="s">
        <v>19</v>
      </c>
      <c r="J14" s="50" t="s">
        <v>20</v>
      </c>
      <c r="K14" s="51" t="s">
        <v>21</v>
      </c>
      <c r="L14" s="52" t="s">
        <v>9</v>
      </c>
      <c r="M14" s="53" t="s">
        <v>22</v>
      </c>
      <c r="N14" s="54" t="s">
        <v>11</v>
      </c>
      <c r="O14" s="55" t="s">
        <v>12</v>
      </c>
      <c r="P14" s="99"/>
    </row>
    <row r="15" spans="1:17" x14ac:dyDescent="0.25">
      <c r="D15" s="56">
        <f>C13+D13</f>
        <v>23</v>
      </c>
      <c r="L15" s="88"/>
    </row>
  </sheetData>
  <mergeCells count="1">
    <mergeCell ref="P13:P1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80" zoomScaleNormal="80" workbookViewId="0">
      <selection activeCell="N15" sqref="N15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49" bestFit="1" customWidth="1"/>
    <col min="4" max="4" width="3.85546875" style="49" customWidth="1"/>
    <col min="5" max="7" width="3.7109375" style="49" bestFit="1" customWidth="1"/>
    <col min="8" max="8" width="9.42578125" style="49" customWidth="1"/>
    <col min="9" max="9" width="8.7109375" style="49" customWidth="1"/>
    <col min="10" max="10" width="4.42578125" style="49" bestFit="1" customWidth="1"/>
    <col min="11" max="11" width="4.140625" style="49" bestFit="1" customWidth="1"/>
    <col min="12" max="12" width="4.42578125" style="49" bestFit="1" customWidth="1"/>
    <col min="13" max="13" width="7.5703125" style="56" customWidth="1"/>
    <col min="14" max="14" width="7.5703125" style="57" customWidth="1"/>
    <col min="15" max="15" width="3.7109375" style="35" bestFit="1" customWidth="1"/>
    <col min="16" max="16" width="69.28515625" style="58" customWidth="1"/>
  </cols>
  <sheetData>
    <row r="1" spans="1:16" s="14" customFormat="1" ht="67.5" thickBot="1" x14ac:dyDescent="0.3">
      <c r="A1"/>
      <c r="B1" s="1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1" t="s">
        <v>11</v>
      </c>
      <c r="O1" s="12" t="s">
        <v>12</v>
      </c>
      <c r="P1" s="13" t="s">
        <v>13</v>
      </c>
    </row>
    <row r="2" spans="1:16" ht="26.25" customHeight="1" x14ac:dyDescent="0.25">
      <c r="A2" s="64">
        <v>0.41666666666666669</v>
      </c>
      <c r="B2" s="65" t="s">
        <v>23</v>
      </c>
      <c r="C2" s="66"/>
      <c r="D2" s="67"/>
      <c r="E2" s="68"/>
      <c r="F2" s="67"/>
      <c r="G2" s="69"/>
      <c r="H2" s="70"/>
      <c r="I2" s="71"/>
      <c r="J2" s="15">
        <f t="shared" ref="J2" si="0">I2-H2+1</f>
        <v>1</v>
      </c>
      <c r="K2" s="67"/>
      <c r="L2" s="16">
        <f t="shared" ref="L2:L12" si="1">J2-K2</f>
        <v>1</v>
      </c>
      <c r="M2" s="72"/>
      <c r="N2" s="73"/>
      <c r="O2" s="17">
        <f>M2-SUM(C2:G2,N2)</f>
        <v>0</v>
      </c>
      <c r="P2" s="74"/>
    </row>
    <row r="3" spans="1:16" ht="26.25" customHeight="1" x14ac:dyDescent="0.25">
      <c r="A3" s="31">
        <v>0.45833333333333331</v>
      </c>
      <c r="B3" s="61" t="s">
        <v>14</v>
      </c>
      <c r="C3" s="59"/>
      <c r="D3" s="21"/>
      <c r="E3" s="21"/>
      <c r="F3" s="21"/>
      <c r="G3" s="22"/>
      <c r="H3" s="23"/>
      <c r="I3" s="24"/>
      <c r="J3" s="18"/>
      <c r="K3" s="25"/>
      <c r="L3" s="19">
        <f t="shared" si="1"/>
        <v>0</v>
      </c>
      <c r="M3" s="26"/>
      <c r="N3" s="27"/>
      <c r="O3" s="20">
        <f t="shared" ref="O3:O12" si="2">M3-SUM(C3:G3,N3)</f>
        <v>0</v>
      </c>
      <c r="P3" s="28"/>
    </row>
    <row r="4" spans="1:16" ht="26.25" customHeight="1" x14ac:dyDescent="0.25">
      <c r="A4" s="31">
        <v>0.47916666666666669</v>
      </c>
      <c r="B4" s="61" t="s">
        <v>15</v>
      </c>
      <c r="C4" s="59"/>
      <c r="D4" s="21"/>
      <c r="E4" s="21"/>
      <c r="F4" s="21"/>
      <c r="G4" s="22"/>
      <c r="H4" s="23"/>
      <c r="I4" s="24"/>
      <c r="J4" s="18"/>
      <c r="K4" s="25"/>
      <c r="L4" s="19">
        <f t="shared" si="1"/>
        <v>0</v>
      </c>
      <c r="M4" s="26"/>
      <c r="N4" s="27"/>
      <c r="O4" s="20">
        <f t="shared" si="2"/>
        <v>0</v>
      </c>
      <c r="P4" s="28"/>
    </row>
    <row r="5" spans="1:16" ht="26.25" customHeight="1" x14ac:dyDescent="0.25">
      <c r="A5" s="31">
        <v>0.5</v>
      </c>
      <c r="B5" s="61" t="s">
        <v>23</v>
      </c>
      <c r="C5" s="60"/>
      <c r="D5" s="21"/>
      <c r="E5" s="21"/>
      <c r="F5" s="21"/>
      <c r="G5" s="22"/>
      <c r="H5" s="23"/>
      <c r="I5" s="24"/>
      <c r="J5" s="18"/>
      <c r="K5" s="29"/>
      <c r="L5" s="19">
        <f t="shared" si="1"/>
        <v>0</v>
      </c>
      <c r="M5" s="26"/>
      <c r="N5" s="27"/>
      <c r="O5" s="20">
        <f t="shared" si="2"/>
        <v>0</v>
      </c>
      <c r="P5" s="30"/>
    </row>
    <row r="6" spans="1:16" ht="26.25" customHeight="1" x14ac:dyDescent="0.25">
      <c r="A6" s="31">
        <v>4.1666666666666664E-2</v>
      </c>
      <c r="B6" s="61" t="s">
        <v>16</v>
      </c>
      <c r="C6" s="59"/>
      <c r="D6" s="21"/>
      <c r="E6" s="21"/>
      <c r="F6" s="21"/>
      <c r="G6" s="22"/>
      <c r="H6" s="23"/>
      <c r="I6" s="24"/>
      <c r="J6" s="18"/>
      <c r="K6" s="25"/>
      <c r="L6" s="19">
        <f t="shared" si="1"/>
        <v>0</v>
      </c>
      <c r="M6" s="26"/>
      <c r="N6" s="27"/>
      <c r="O6" s="20">
        <f t="shared" si="2"/>
        <v>0</v>
      </c>
      <c r="P6" s="28"/>
    </row>
    <row r="7" spans="1:16" ht="26.25" customHeight="1" x14ac:dyDescent="0.25">
      <c r="A7" s="31">
        <v>6.25E-2</v>
      </c>
      <c r="B7" s="61" t="s">
        <v>15</v>
      </c>
      <c r="C7" s="60"/>
      <c r="D7" s="21"/>
      <c r="E7" s="21"/>
      <c r="F7" s="21"/>
      <c r="G7" s="22"/>
      <c r="H7" s="23"/>
      <c r="I7" s="24"/>
      <c r="J7" s="18"/>
      <c r="K7" s="29"/>
      <c r="L7" s="19">
        <f t="shared" si="1"/>
        <v>0</v>
      </c>
      <c r="M7" s="26"/>
      <c r="N7" s="27"/>
      <c r="O7" s="20">
        <f t="shared" si="2"/>
        <v>0</v>
      </c>
      <c r="P7" s="30"/>
    </row>
    <row r="8" spans="1:16" ht="26.25" customHeight="1" x14ac:dyDescent="0.25">
      <c r="A8" s="31">
        <v>8.3333333333333329E-2</v>
      </c>
      <c r="B8" s="61" t="s">
        <v>24</v>
      </c>
      <c r="C8" s="59"/>
      <c r="D8" s="21"/>
      <c r="E8" s="21"/>
      <c r="F8" s="21"/>
      <c r="G8" s="22"/>
      <c r="H8" s="23"/>
      <c r="I8" s="24"/>
      <c r="J8" s="18"/>
      <c r="K8" s="25"/>
      <c r="L8" s="19">
        <f>J8-K8</f>
        <v>0</v>
      </c>
      <c r="M8" s="26"/>
      <c r="N8" s="27"/>
      <c r="O8" s="20">
        <f t="shared" si="2"/>
        <v>0</v>
      </c>
      <c r="P8" s="28"/>
    </row>
    <row r="9" spans="1:16" ht="26.25" customHeight="1" x14ac:dyDescent="0.25">
      <c r="A9" s="62">
        <v>0.10416666666666667</v>
      </c>
      <c r="B9" s="63" t="s">
        <v>14</v>
      </c>
      <c r="C9" s="60"/>
      <c r="D9" s="21"/>
      <c r="E9" s="21"/>
      <c r="F9" s="21"/>
      <c r="G9" s="22"/>
      <c r="H9" s="23"/>
      <c r="I9" s="24"/>
      <c r="J9" s="18"/>
      <c r="K9" s="29"/>
      <c r="L9" s="19">
        <f t="shared" ref="L9:L10" si="3">J9-K9</f>
        <v>0</v>
      </c>
      <c r="M9" s="26"/>
      <c r="N9" s="27"/>
      <c r="O9" s="20">
        <f t="shared" si="2"/>
        <v>0</v>
      </c>
      <c r="P9" s="28"/>
    </row>
    <row r="10" spans="1:16" ht="26.25" customHeight="1" x14ac:dyDescent="0.25">
      <c r="A10" s="62">
        <v>0.125</v>
      </c>
      <c r="B10" s="63" t="s">
        <v>23</v>
      </c>
      <c r="C10" s="60"/>
      <c r="D10" s="21"/>
      <c r="E10" s="21"/>
      <c r="F10" s="21"/>
      <c r="G10" s="22"/>
      <c r="H10" s="23"/>
      <c r="I10" s="24"/>
      <c r="J10" s="18"/>
      <c r="K10" s="29"/>
      <c r="L10" s="19">
        <f t="shared" si="3"/>
        <v>0</v>
      </c>
      <c r="M10" s="26"/>
      <c r="N10" s="27"/>
      <c r="O10" s="20">
        <f t="shared" si="2"/>
        <v>0</v>
      </c>
      <c r="P10" s="28"/>
    </row>
    <row r="11" spans="1:16" ht="26.25" customHeight="1" x14ac:dyDescent="0.25">
      <c r="A11" s="62">
        <v>0.16666666666666666</v>
      </c>
      <c r="B11" s="63" t="s">
        <v>24</v>
      </c>
      <c r="C11" s="59"/>
      <c r="D11" s="21"/>
      <c r="E11" s="21"/>
      <c r="F11" s="21"/>
      <c r="G11" s="22"/>
      <c r="H11" s="23"/>
      <c r="I11" s="24"/>
      <c r="J11" s="18"/>
      <c r="K11" s="25"/>
      <c r="L11" s="19">
        <f t="shared" si="1"/>
        <v>0</v>
      </c>
      <c r="M11" s="26"/>
      <c r="N11" s="27"/>
      <c r="O11" s="20">
        <f t="shared" si="2"/>
        <v>0</v>
      </c>
      <c r="P11" s="28"/>
    </row>
    <row r="12" spans="1:16" ht="26.25" customHeight="1" thickBot="1" x14ac:dyDescent="0.3">
      <c r="A12" s="75">
        <v>0.16666666666666666</v>
      </c>
      <c r="B12" s="76" t="s">
        <v>25</v>
      </c>
      <c r="C12" s="77"/>
      <c r="D12" s="78"/>
      <c r="E12" s="79"/>
      <c r="F12" s="78"/>
      <c r="G12" s="80"/>
      <c r="H12" s="81"/>
      <c r="I12" s="82"/>
      <c r="J12" s="32"/>
      <c r="K12" s="78"/>
      <c r="L12" s="33">
        <f t="shared" si="1"/>
        <v>0</v>
      </c>
      <c r="M12" s="83"/>
      <c r="N12" s="84"/>
      <c r="O12" s="34">
        <f t="shared" si="2"/>
        <v>0</v>
      </c>
      <c r="P12" s="85"/>
    </row>
    <row r="13" spans="1:16" s="35" customFormat="1" ht="30.75" customHeight="1" x14ac:dyDescent="0.25">
      <c r="B13" s="36"/>
      <c r="C13" s="37">
        <f>SUM(C2:C12)</f>
        <v>0</v>
      </c>
      <c r="D13" s="38">
        <f t="shared" ref="D13:G13" si="4">SUM(D2:D12)</f>
        <v>0</v>
      </c>
      <c r="E13" s="38">
        <f t="shared" si="4"/>
        <v>0</v>
      </c>
      <c r="F13" s="38">
        <f t="shared" si="4"/>
        <v>0</v>
      </c>
      <c r="G13" s="38">
        <f t="shared" si="4"/>
        <v>0</v>
      </c>
      <c r="H13" s="39">
        <f>SUM(C13:G13)</f>
        <v>0</v>
      </c>
      <c r="J13" s="40">
        <f>SUM(J2:J12)</f>
        <v>1</v>
      </c>
      <c r="K13" s="41">
        <f>SUM(K2:K12)</f>
        <v>0</v>
      </c>
      <c r="L13" s="42">
        <f>J13-K13</f>
        <v>1</v>
      </c>
      <c r="M13" s="43">
        <f>SUM(M2:M12)</f>
        <v>0</v>
      </c>
      <c r="N13" s="44">
        <f>SUM(N2:N12)</f>
        <v>0</v>
      </c>
      <c r="O13" s="45">
        <f>SUM(O3:O12)</f>
        <v>0</v>
      </c>
      <c r="P13" s="86"/>
    </row>
    <row r="14" spans="1:16" ht="120.75" thickBot="1" x14ac:dyDescent="0.3">
      <c r="C14" s="46" t="s">
        <v>0</v>
      </c>
      <c r="D14" s="47" t="s">
        <v>1</v>
      </c>
      <c r="E14" s="47" t="s">
        <v>2</v>
      </c>
      <c r="F14" s="47" t="s">
        <v>17</v>
      </c>
      <c r="G14" s="47" t="s">
        <v>18</v>
      </c>
      <c r="H14" s="48" t="s">
        <v>19</v>
      </c>
      <c r="J14" s="50" t="s">
        <v>20</v>
      </c>
      <c r="K14" s="51" t="s">
        <v>21</v>
      </c>
      <c r="L14" s="52" t="s">
        <v>9</v>
      </c>
      <c r="M14" s="53" t="s">
        <v>22</v>
      </c>
      <c r="N14" s="54" t="s">
        <v>11</v>
      </c>
      <c r="O14" s="55" t="s">
        <v>12</v>
      </c>
      <c r="P14" s="87"/>
    </row>
  </sheetData>
  <mergeCells count="1">
    <mergeCell ref="P13:P1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07.23 (2)</vt:lpstr>
      <vt:lpstr>07.23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2023-07-23T17:50:58Z</dcterms:created>
  <dcterms:modified xsi:type="dcterms:W3CDTF">2023-07-24T03:16:08Z</dcterms:modified>
</cp:coreProperties>
</file>