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400" yWindow="0" windowWidth="14400" windowHeight="12615" activeTab="1"/>
  </bookViews>
  <sheets>
    <sheet name="07.22 (4)" sheetId="4" r:id="rId1"/>
    <sheet name="07.22 (3)" sheetId="3" r:id="rId2"/>
    <sheet name="07.22 (2)" sheetId="2" r:id="rId3"/>
    <sheet name="07.22" sheetId="1" r:id="rId4"/>
  </sheets>
  <calcPr calcId="145621"/>
</workbook>
</file>

<file path=xl/calcChain.xml><?xml version="1.0" encoding="utf-8"?>
<calcChain xmlns="http://schemas.openxmlformats.org/spreadsheetml/2006/main">
  <c r="N28" i="4" l="1"/>
  <c r="N25" i="4"/>
  <c r="M25" i="4"/>
  <c r="K25" i="4"/>
  <c r="G25" i="4"/>
  <c r="F25" i="4"/>
  <c r="E25" i="4"/>
  <c r="D25" i="4"/>
  <c r="C25" i="4"/>
  <c r="H25" i="4" s="1"/>
  <c r="O24" i="4"/>
  <c r="L24" i="4"/>
  <c r="J24" i="4"/>
  <c r="O23" i="4"/>
  <c r="J23" i="4"/>
  <c r="L23" i="4" s="1"/>
  <c r="J22" i="4"/>
  <c r="L22" i="4" s="1"/>
  <c r="O21" i="4"/>
  <c r="L21" i="4"/>
  <c r="J21" i="4"/>
  <c r="O20" i="4"/>
  <c r="J20" i="4"/>
  <c r="L20" i="4" s="1"/>
  <c r="O19" i="4"/>
  <c r="J19" i="4"/>
  <c r="L19" i="4" s="1"/>
  <c r="O18" i="4"/>
  <c r="J18" i="4"/>
  <c r="L18" i="4" s="1"/>
  <c r="O17" i="4"/>
  <c r="L17" i="4"/>
  <c r="J17" i="4"/>
  <c r="J16" i="4"/>
  <c r="L16" i="4" s="1"/>
  <c r="O15" i="4"/>
  <c r="J15" i="4"/>
  <c r="L15" i="4" s="1"/>
  <c r="O14" i="4"/>
  <c r="L14" i="4"/>
  <c r="J14" i="4"/>
  <c r="J13" i="4"/>
  <c r="L13" i="4" s="1"/>
  <c r="O12" i="4"/>
  <c r="J12" i="4"/>
  <c r="L12" i="4" s="1"/>
  <c r="O11" i="4"/>
  <c r="L11" i="4"/>
  <c r="J11" i="4"/>
  <c r="O10" i="4"/>
  <c r="J10" i="4"/>
  <c r="L10" i="4" s="1"/>
  <c r="O9" i="4"/>
  <c r="J9" i="4"/>
  <c r="L9" i="4" s="1"/>
  <c r="L8" i="4"/>
  <c r="J8" i="4"/>
  <c r="O7" i="4"/>
  <c r="J7" i="4"/>
  <c r="L7" i="4" s="1"/>
  <c r="O6" i="4"/>
  <c r="J6" i="4"/>
  <c r="L6" i="4" s="1"/>
  <c r="O5" i="4"/>
  <c r="J5" i="4"/>
  <c r="L5" i="4" s="1"/>
  <c r="O4" i="4"/>
  <c r="O25" i="4" s="1"/>
  <c r="L4" i="4"/>
  <c r="J4" i="4"/>
  <c r="J3" i="4"/>
  <c r="L3" i="4" s="1"/>
  <c r="O2" i="4"/>
  <c r="J2" i="4"/>
  <c r="L2" i="4" s="1"/>
  <c r="J25" i="4" l="1"/>
  <c r="L25" i="4" s="1"/>
  <c r="N28" i="3"/>
  <c r="N25" i="3"/>
  <c r="M25" i="3"/>
  <c r="K25" i="3"/>
  <c r="G25" i="3"/>
  <c r="F25" i="3"/>
  <c r="E25" i="3"/>
  <c r="D25" i="3"/>
  <c r="C25" i="3"/>
  <c r="H25" i="3" s="1"/>
  <c r="O24" i="3"/>
  <c r="J24" i="3"/>
  <c r="L24" i="3" s="1"/>
  <c r="O23" i="3"/>
  <c r="L23" i="3"/>
  <c r="J23" i="3"/>
  <c r="J22" i="3"/>
  <c r="L22" i="3" s="1"/>
  <c r="O21" i="3"/>
  <c r="J21" i="3"/>
  <c r="L21" i="3" s="1"/>
  <c r="O20" i="3"/>
  <c r="L20" i="3"/>
  <c r="J20" i="3"/>
  <c r="O19" i="3"/>
  <c r="L19" i="3"/>
  <c r="J19" i="3"/>
  <c r="O18" i="3"/>
  <c r="J18" i="3"/>
  <c r="L18" i="3" s="1"/>
  <c r="O17" i="3"/>
  <c r="J17" i="3"/>
  <c r="L17" i="3" s="1"/>
  <c r="L16" i="3"/>
  <c r="J16" i="3"/>
  <c r="O15" i="3"/>
  <c r="J15" i="3"/>
  <c r="L15" i="3" s="1"/>
  <c r="O14" i="3"/>
  <c r="J14" i="3"/>
  <c r="L14" i="3" s="1"/>
  <c r="L13" i="3"/>
  <c r="J13" i="3"/>
  <c r="O12" i="3"/>
  <c r="J12" i="3"/>
  <c r="L12" i="3" s="1"/>
  <c r="O11" i="3"/>
  <c r="J11" i="3"/>
  <c r="L11" i="3" s="1"/>
  <c r="O10" i="3"/>
  <c r="L10" i="3"/>
  <c r="J10" i="3"/>
  <c r="O9" i="3"/>
  <c r="L9" i="3"/>
  <c r="J9" i="3"/>
  <c r="J8" i="3"/>
  <c r="L8" i="3" s="1"/>
  <c r="O7" i="3"/>
  <c r="L7" i="3"/>
  <c r="J7" i="3"/>
  <c r="O6" i="3"/>
  <c r="L6" i="3"/>
  <c r="J6" i="3"/>
  <c r="O5" i="3"/>
  <c r="J5" i="3"/>
  <c r="L5" i="3" s="1"/>
  <c r="O4" i="3"/>
  <c r="O25" i="3" s="1"/>
  <c r="J4" i="3"/>
  <c r="L4" i="3" s="1"/>
  <c r="L3" i="3"/>
  <c r="J3" i="3"/>
  <c r="O2" i="3"/>
  <c r="J2" i="3"/>
  <c r="J25" i="3" s="1"/>
  <c r="L25" i="3" s="1"/>
  <c r="L2" i="3" l="1"/>
  <c r="N28" i="2" l="1"/>
  <c r="N25" i="2"/>
  <c r="M25" i="2"/>
  <c r="K25" i="2"/>
  <c r="G25" i="2"/>
  <c r="F25" i="2"/>
  <c r="E25" i="2"/>
  <c r="D25" i="2"/>
  <c r="H25" i="2" s="1"/>
  <c r="C25" i="2"/>
  <c r="O24" i="2"/>
  <c r="J24" i="2"/>
  <c r="L24" i="2" s="1"/>
  <c r="O23" i="2"/>
  <c r="J23" i="2"/>
  <c r="L23" i="2" s="1"/>
  <c r="L22" i="2"/>
  <c r="J22" i="2"/>
  <c r="O21" i="2"/>
  <c r="J21" i="2"/>
  <c r="L21" i="2" s="1"/>
  <c r="O20" i="2"/>
  <c r="J20" i="2"/>
  <c r="L20" i="2" s="1"/>
  <c r="O19" i="2"/>
  <c r="J19" i="2"/>
  <c r="L19" i="2" s="1"/>
  <c r="O18" i="2"/>
  <c r="L18" i="2"/>
  <c r="J18" i="2"/>
  <c r="O17" i="2"/>
  <c r="J17" i="2"/>
  <c r="L17" i="2" s="1"/>
  <c r="J16" i="2"/>
  <c r="L16" i="2" s="1"/>
  <c r="O15" i="2"/>
  <c r="L15" i="2"/>
  <c r="J15" i="2"/>
  <c r="O14" i="2"/>
  <c r="J14" i="2"/>
  <c r="L14" i="2" s="1"/>
  <c r="J13" i="2"/>
  <c r="L13" i="2" s="1"/>
  <c r="O12" i="2"/>
  <c r="L12" i="2"/>
  <c r="J12" i="2"/>
  <c r="O11" i="2"/>
  <c r="J11" i="2"/>
  <c r="L11" i="2" s="1"/>
  <c r="O10" i="2"/>
  <c r="J10" i="2"/>
  <c r="L10" i="2" s="1"/>
  <c r="O9" i="2"/>
  <c r="J9" i="2"/>
  <c r="L9" i="2" s="1"/>
  <c r="J8" i="2"/>
  <c r="L8" i="2" s="1"/>
  <c r="O7" i="2"/>
  <c r="J7" i="2"/>
  <c r="L7" i="2" s="1"/>
  <c r="O6" i="2"/>
  <c r="J6" i="2"/>
  <c r="L6" i="2" s="1"/>
  <c r="O5" i="2"/>
  <c r="L5" i="2"/>
  <c r="J5" i="2"/>
  <c r="O4" i="2"/>
  <c r="J4" i="2"/>
  <c r="J3" i="2"/>
  <c r="L3" i="2" s="1"/>
  <c r="O2" i="2"/>
  <c r="L2" i="2"/>
  <c r="J2" i="2"/>
  <c r="O25" i="2" l="1"/>
  <c r="J25" i="2"/>
  <c r="L25" i="2" s="1"/>
  <c r="L4" i="2"/>
  <c r="O10" i="1" l="1"/>
  <c r="L10" i="1"/>
  <c r="O9" i="1"/>
  <c r="L9" i="1"/>
  <c r="O8" i="1"/>
  <c r="L8" i="1"/>
  <c r="O7" i="1"/>
  <c r="L7" i="1"/>
  <c r="O6" i="1"/>
  <c r="L6" i="1"/>
  <c r="M23" i="1"/>
  <c r="N23" i="1"/>
  <c r="O3" i="1"/>
  <c r="O4" i="1"/>
  <c r="O5" i="1"/>
  <c r="O11" i="1"/>
  <c r="O12" i="1"/>
  <c r="O13" i="1"/>
  <c r="O14" i="1"/>
  <c r="O15" i="1"/>
  <c r="O16" i="1"/>
  <c r="O17" i="1"/>
  <c r="O18" i="1"/>
  <c r="O19" i="1"/>
  <c r="O20" i="1"/>
  <c r="O21" i="1"/>
  <c r="O22" i="1"/>
  <c r="L5" i="1"/>
  <c r="L12" i="1"/>
  <c r="L13" i="1"/>
  <c r="L14" i="1"/>
  <c r="L16" i="1"/>
  <c r="L17" i="1"/>
  <c r="L20" i="1"/>
  <c r="L22" i="1"/>
  <c r="O2" i="1"/>
  <c r="L2" i="1"/>
  <c r="J2" i="1"/>
  <c r="G23" i="1"/>
  <c r="F23" i="1"/>
  <c r="E23" i="1"/>
  <c r="D23" i="1"/>
  <c r="C23" i="1"/>
  <c r="L21" i="1"/>
  <c r="L19" i="1"/>
  <c r="L18" i="1"/>
  <c r="L15" i="1"/>
  <c r="L11" i="1"/>
  <c r="J23" i="1" l="1"/>
  <c r="O23" i="1"/>
  <c r="H23" i="1"/>
  <c r="K23" i="1"/>
  <c r="L3" i="1"/>
  <c r="L23" i="1" l="1"/>
  <c r="L4" i="1"/>
</calcChain>
</file>

<file path=xl/sharedStrings.xml><?xml version="1.0" encoding="utf-8"?>
<sst xmlns="http://schemas.openxmlformats.org/spreadsheetml/2006/main" count="386" uniqueCount="71">
  <si>
    <t>BYPASS</t>
  </si>
  <si>
    <t>NO SHOW</t>
  </si>
  <si>
    <t>DECLINE</t>
  </si>
  <si>
    <t>WALK</t>
  </si>
  <si>
    <t>START</t>
  </si>
  <si>
    <t>END</t>
  </si>
  <si>
    <t># SHOT</t>
  </si>
  <si>
    <t>NO PRINT</t>
  </si>
  <si>
    <t># 2B PRINTED</t>
  </si>
  <si>
    <t># PRINTED</t>
  </si>
  <si>
    <t># SALES</t>
  </si>
  <si>
    <t>BALANCE</t>
  </si>
  <si>
    <t>NOTES</t>
  </si>
  <si>
    <t xml:space="preserve">DIGITAL </t>
  </si>
  <si>
    <t>Total Waste Sheets</t>
  </si>
  <si>
    <r>
      <t xml:space="preserve"># SHOT </t>
    </r>
    <r>
      <rPr>
        <b/>
        <sz val="9"/>
        <color theme="1" tint="0.499984740745262"/>
        <rFont val="Calibri"/>
        <family val="2"/>
        <scheme val="minor"/>
      </rPr>
      <t>(= # RASTERS)</t>
    </r>
  </si>
  <si>
    <r>
      <t xml:space="preserve">NOT PRINTED </t>
    </r>
    <r>
      <rPr>
        <b/>
        <sz val="8"/>
        <color theme="1" tint="0.499984740745262"/>
        <rFont val="Calibri"/>
        <family val="2"/>
        <scheme val="minor"/>
      </rPr>
      <t>(UNSELLABLE)</t>
    </r>
  </si>
  <si>
    <t># PRINTED FOR SALE</t>
  </si>
  <si>
    <t>DIGITAL-only</t>
  </si>
  <si>
    <t>Stolen</t>
  </si>
  <si>
    <t>2:30</t>
  </si>
  <si>
    <t>3:00</t>
  </si>
  <si>
    <t>3:30</t>
  </si>
  <si>
    <t>4:30</t>
  </si>
  <si>
    <t>Larry</t>
  </si>
  <si>
    <t>Kelly</t>
  </si>
  <si>
    <t>Carrie</t>
  </si>
  <si>
    <t xml:space="preserve">Cliff </t>
  </si>
  <si>
    <t>Sammye</t>
  </si>
  <si>
    <t>Gloria</t>
  </si>
  <si>
    <t>Lorenzo</t>
  </si>
  <si>
    <t>Jody</t>
  </si>
  <si>
    <t>Kim</t>
  </si>
  <si>
    <t>Sherry</t>
  </si>
  <si>
    <t>Mr.West</t>
  </si>
  <si>
    <t>Glenn</t>
  </si>
  <si>
    <t>-</t>
  </si>
  <si>
    <t>2:15</t>
  </si>
  <si>
    <t>Added to the schedule without notice</t>
  </si>
  <si>
    <t>3:45</t>
  </si>
  <si>
    <t>vip</t>
  </si>
  <si>
    <t>sold</t>
  </si>
  <si>
    <t>THERE WOULD BE NO DATA FROM THIS POINT ON WITHOUT THE TRACKING SYSTEM.  THERE WAS NO TIME TO TRACK IN REAL TIME.  THEREFORE, THE REST OF THE DAY FROM HERE, WE WERE FLYING BLIND.</t>
  </si>
  <si>
    <t>CONCOURSE; ORDERED ; PRINTED .</t>
  </si>
  <si>
    <r>
      <t xml:space="preserve">Added to the schedule without notice; </t>
    </r>
    <r>
      <rPr>
        <b/>
        <sz val="8"/>
        <rFont val="Calibri"/>
        <family val="2"/>
        <scheme val="minor"/>
      </rPr>
      <t>MAJORITY OF THE GROUP DECLINED TO HAVE PICTURES TAKEN.</t>
    </r>
  </si>
  <si>
    <t>ALL DELINES, WERE COSTUMERS REFUSING TO ALLOW US TO HAND THEM THE PICTURE, AS THE LONG LINE FOR THE POS, WAS A STRONG DETURANT.</t>
  </si>
  <si>
    <t>Severly understaffed today…   Needed atleast 1 more person working the full day.  My hours (9am - 9pm), rondell (10 -6), Roderick stayed till 7pm to help me raster everything.  Had a few mis-communications that ended in VERY angry tour staff. I'm shocked it wasnt a complete disaster all day.
108 Printed; 65 printed sold.
43 waste sheets: 0 Bypass, 7 No-shows, 31 decline, 4 digital-only, 1 theft (#40DC3101).
Severly understaffed today…   Needed atleast 1-2 more people working the full day.  We worked very hard to keep it from being a complete disaster.  We need a second POS at the Kiosk desperatly (most of the declines are due to long line at the POS).  We also desparatly need a tracking system, that everyone is trained for.
tHE TIME WE ARE AT THE POS, IS TIME WE ARE NOT PROCESSING PHOTOS.</t>
  </si>
  <si>
    <t>GREEN SCREEN; ORDERED ; PRINTED</t>
  </si>
  <si>
    <r>
      <t xml:space="preserve">PRIVATE TOUR SHOT ON CONCOURSE; ORDERED ; PRINTED . </t>
    </r>
    <r>
      <rPr>
        <b/>
        <sz val="8"/>
        <color rgb="FFC00000"/>
        <rFont val="Calibri"/>
        <family val="2"/>
        <scheme val="minor"/>
      </rPr>
      <t xml:space="preserve"> Apparently the tour staff had identified the earlier group, was not this private tour.  By the time the tour guide approached our station, he was clearly extremely frustrated and furious.  Tour guide was extremely rude &amp; innapropriate to Jowdy staff (as all 3 of us put our full attention to his concerns, but he just kept demanding we take a picture of his "ticket" [a small piece of paper listing the tour details, showing he had the correct group for the private tour], we asked to see the ticket [so we could read it, trying to match it to the schedule], and he would angrily wave it at us saying "take a picture of it if you have to", and strongly indicated that it was highly unnexceptable for us to delay his tour start time by not being prepared for a group shot before their arrival. Confusion started here.  This forced me to abandon our station, to go downstairs and inquire, what was happening... Carrie was nice enough to describe the confusion, and clarify that they had identified the problem, and the first group was not a private tour and that it had created confusion for them as well.  This also delayed Rondell from being able to shoot the next group, actually forcing them to start late.</t>
    </r>
  </si>
  <si>
    <r>
      <rPr>
        <b/>
        <sz val="8"/>
        <color rgb="FFFF0000"/>
        <rFont val="Calibri"/>
        <family val="2"/>
        <scheme val="minor"/>
      </rPr>
      <t>ALL DELINES, WERE COSTUMERS REFUSING TO ALLOW US TO HAND THEM THE PICTURE, AS THE LONG LINE FOR THE POS, WAS A STRONG DETURANT.  DUE TO PRIORITIZING THE SALES, FOR THE LARGE RETURN OF CUSTOMERS FROM THE 11:00, 11:30 12:00, BACK-TO-BACK.  THIS RESULTED IN THAT WE HAD NO PRINTS FOR THIS GROUP AT THEIR TIME OF RETURN. SO ALL SALES WERE PEOPLE WAITING IN LINE, AND ALLOWING US TO RASTER IN REAL TIME.</t>
    </r>
    <r>
      <rPr>
        <b/>
        <sz val="8"/>
        <color theme="0" tint="-0.34998626667073579"/>
        <rFont val="Calibri"/>
        <family val="2"/>
        <scheme val="minor"/>
      </rPr>
      <t xml:space="preserve">
DUE TO A MALFUNTION OF THE CONCOURSE COMPUTER, WE NEEDED TO RESTART THE COMPUTER.  WHICH MADE PREVENTED US FROM TRANSFERING THE PICTURES TO THE KIOSK FOR PROSSESSING, SINCE THE SCHEDULE DID NOT ALLOW FOR MORE THAN 5 MINUTES MAX BETWEEN SHOOTING EACH GROUP... BY THE TIME WE COULD GET THINGS BACK WORKING CORRECTLY, WE HAD 30 PICTURES TO PROCESS AND PRINT (WITH NO INDICATION OF WHAT PICTURES BELONG TO WHAT GROUP... CONSEQUENTLY, WHEN THIS GROUP RETURNED, WE HAD NO PICTURES PRINTED OUT FOR THIS GROUP,</t>
    </r>
  </si>
  <si>
    <t>KIM ISSUE FOR 1:00 TOUR!!
I STARTED GIVING FREE DIGITAL COPIES TO THE PEOPLE WHO WERE WILLING TO WAIT IN LINE. As they had just watched Kim skip the line, to very loudly accuse us of not trying.</t>
  </si>
  <si>
    <r>
      <t xml:space="preserve">GREEN SCREEN; ORDERED ; PRINTED.  </t>
    </r>
    <r>
      <rPr>
        <b/>
        <sz val="8"/>
        <color rgb="FFC00000"/>
        <rFont val="Calibri"/>
        <family val="2"/>
        <scheme val="minor"/>
      </rPr>
      <t xml:space="preserve">CHAOS AGAIN &gt;&gt; VERY RUDE,  Tour guide was extremely rude &amp; innapropriate to Jowdy staff. (SEE 2:00 RETURN NOTES BELOW) </t>
    </r>
  </si>
  <si>
    <t>PRIVATE TOUR SHOT ON CONCOURSE; ORDERED ; PRINTED .</t>
  </si>
  <si>
    <r>
      <rPr>
        <b/>
        <sz val="8"/>
        <rFont val="Calibri"/>
        <family val="2"/>
        <scheme val="minor"/>
      </rPr>
      <t>WE SHOULD WANT THIS TOUR GUIDES OPINION/ BE ASKING HIM IF WE NEED TO SHIFT ANYTHING TO MAKE IT BETTER FOR THE TOUR GUIDES.</t>
    </r>
    <r>
      <rPr>
        <b/>
        <sz val="8"/>
        <color rgb="FF00B050"/>
        <rFont val="Calibri"/>
        <family val="2"/>
        <scheme val="minor"/>
      </rPr>
      <t xml:space="preserve">
This guide is extremely consistant, always returns with entire group, and has always tried his best [with what seems like no communication on our part of the changes we have made], and worked with our new system since the beginning.  He always ends his tour (just prior to our station, at the upper level of the gift shop.  [in my opinion, and in the guides defense, a very uncomfortable place for them to end their tours, cramped, dark, and everyone is packed in]).  But he has always made it work.   He announces that he is ending the tour, that they can visit our station to viewtheir picture, and explains how it works [we will hand them a photo, and to have their cards ready so we can pull up their photo to offer additional backgrounds, and we will sell it to them at the kiosk].  The group claps (we usually join in clapping.] and then we proceed with handing out the pictures.  Larry usually then "hangs out" on the concourse [I assume to collect tips and chat with his customers] while customers are processed by us.  
Since this must not be ideal for them, perhaps asking his opinion on if we could work together to end the tour on the concourse instead (for example), may go a long way to getting more tour guides to feel comfortable with our process.  Most tour guides have not figured out how to make this process smooth in any way.  But Larry has.  I  have never spoken with him, but I suggest that his opininion would not be clouded by resistance to even trying the new system.</t>
    </r>
  </si>
  <si>
    <t>she did not bring her entire group, but every person we took a picture of did all come back in a small group escorted by security.</t>
  </si>
  <si>
    <t>NO PHOTOS PRINTED.  
ALL DELINES, WERE COSTUMERS REFUSING TO ALLOW US TO HAND THEM THE PICTURE, AS THE LONG LINE FOR THE POS, WAS A STRONG DETURANT.</t>
  </si>
  <si>
    <t>NO PHOTOS PRINTED.
ALL DELINES, WERE COSTUMERS REFUSING TO ALLOW US TO HAND THEM THE PICTURE, AS THE LONG LINE FOR THE POS, WAS A STRONG DETURANT.</t>
  </si>
  <si>
    <t>MAJORITY OF THE GROUP DECLINED TO HAVE PICTURES TAKEN.</t>
  </si>
  <si>
    <t>Its very clear, that we are not prepared for what we are damanding.</t>
  </si>
  <si>
    <t>Returned to Retail Station @ 12:06  (sales span over 14 min)        - 12:19;</t>
  </si>
  <si>
    <t>Returned to Retail Station @ 11:34 (Sales span over 9 min)         - 11:42;</t>
  </si>
  <si>
    <t>Returned to Retail Station @ 01:25  (sales span over 5 min)         - 1:30 ;</t>
  </si>
  <si>
    <t>Returned to Retail Station @ 12:39  (sales span over 3 min)         - 12:41;</t>
  </si>
  <si>
    <t>Returned to Retail Station @ 06:08  (sales span over 5 min)         - 06:12 ;</t>
  </si>
  <si>
    <t>Returned to Retail Station @ 05:44  (sales span over 2 min)         - 05:45 ;</t>
  </si>
  <si>
    <t>Returned to Retail Station @ 05:15  (sales span over 1 min)         - ;</t>
  </si>
  <si>
    <t>No Sales</t>
  </si>
  <si>
    <t>Returned to Retail Station @ 04:52  (sales span over 1 min)         - ;</t>
  </si>
  <si>
    <t>Returned to Retail Station @ 04:14  (sales span over 1 min)         - ;</t>
  </si>
  <si>
    <t xml:space="preserve">Returned to Retail Station @ 03:47 w 2 other groups  (sales span over 12 min)  </t>
  </si>
  <si>
    <t xml:space="preserve">Returned to Retail Station @ 03:47 w 1 other groups  (6 sales span over 8 min) : 3:54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</si>
</sst>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7"/>
      <color theme="1"/>
      <name val="Calibri"/>
      <family val="2"/>
      <scheme val="minor"/>
    </font>
    <font>
      <b/>
      <sz val="11"/>
      <color theme="1"/>
      <name val="Calibri"/>
      <family val="2"/>
      <scheme val="minor"/>
    </font>
    <font>
      <b/>
      <sz val="8"/>
      <color theme="1" tint="0.499984740745262"/>
      <name val="Calibri"/>
      <family val="2"/>
      <scheme val="minor"/>
    </font>
    <font>
      <sz val="9"/>
      <color theme="1"/>
      <name val="Calibri"/>
      <family val="2"/>
      <scheme val="minor"/>
    </font>
    <font>
      <sz val="11"/>
      <color theme="1" tint="0.499984740745262"/>
      <name val="Calibri"/>
      <family val="2"/>
      <scheme val="minor"/>
    </font>
    <font>
      <b/>
      <sz val="8"/>
      <color theme="0" tint="-0.34998626667073579"/>
      <name val="Calibri"/>
      <family val="2"/>
      <scheme val="minor"/>
    </font>
    <font>
      <b/>
      <sz val="11"/>
      <color rgb="FFFF0000"/>
      <name val="Calibri"/>
      <family val="2"/>
      <scheme val="minor"/>
    </font>
    <font>
      <sz val="11"/>
      <name val="Calibri"/>
      <family val="2"/>
      <scheme val="minor"/>
    </font>
    <font>
      <b/>
      <sz val="12"/>
      <color theme="1"/>
      <name val="Calibri"/>
      <family val="2"/>
      <scheme val="minor"/>
    </font>
    <font>
      <b/>
      <sz val="9"/>
      <color theme="1" tint="0.499984740745262"/>
      <name val="Calibri"/>
      <family val="2"/>
      <scheme val="minor"/>
    </font>
    <font>
      <b/>
      <sz val="7"/>
      <color theme="0" tint="-0.249977111117893"/>
      <name val="Calibri"/>
      <family val="2"/>
      <scheme val="minor"/>
    </font>
    <font>
      <sz val="7"/>
      <color theme="0" tint="-0.249977111117893"/>
      <name val="Calibri"/>
      <family val="2"/>
      <scheme val="minor"/>
    </font>
    <font>
      <b/>
      <sz val="8"/>
      <color theme="0"/>
      <name val="Calibri"/>
      <family val="2"/>
      <scheme val="minor"/>
    </font>
    <font>
      <sz val="10"/>
      <color theme="1"/>
      <name val="Calibri"/>
      <family val="2"/>
      <scheme val="minor"/>
    </font>
    <font>
      <b/>
      <sz val="11"/>
      <name val="Calibri"/>
      <family val="2"/>
      <scheme val="minor"/>
    </font>
    <font>
      <b/>
      <sz val="8"/>
      <color rgb="FFFF0000"/>
      <name val="Calibri"/>
      <family val="2"/>
      <scheme val="minor"/>
    </font>
    <font>
      <sz val="11"/>
      <color rgb="FFFF0000"/>
      <name val="Calibri"/>
      <family val="2"/>
      <scheme val="minor"/>
    </font>
    <font>
      <b/>
      <sz val="8"/>
      <color theme="9" tint="-0.249977111117893"/>
      <name val="Calibri"/>
      <family val="2"/>
      <scheme val="minor"/>
    </font>
    <font>
      <b/>
      <sz val="8"/>
      <color rgb="FFC00000"/>
      <name val="Calibri"/>
      <family val="2"/>
      <scheme val="minor"/>
    </font>
    <font>
      <b/>
      <sz val="8"/>
      <name val="Calibri"/>
      <family val="2"/>
      <scheme val="minor"/>
    </font>
    <font>
      <sz val="10"/>
      <name val="Calibri"/>
      <family val="2"/>
      <scheme val="minor"/>
    </font>
    <font>
      <sz val="11"/>
      <color theme="0"/>
      <name val="Calibri"/>
      <family val="2"/>
      <scheme val="minor"/>
    </font>
    <font>
      <sz val="10"/>
      <color theme="0"/>
      <name val="Calibri"/>
      <family val="2"/>
      <scheme val="minor"/>
    </font>
    <font>
      <b/>
      <sz val="8"/>
      <color rgb="FF00B050"/>
      <name val="Calibri"/>
      <family val="2"/>
      <scheme val="minor"/>
    </font>
  </fonts>
  <fills count="17">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1"/>
        <bgColor indexed="64"/>
      </patternFill>
    </fill>
    <fill>
      <patternFill patternType="solid">
        <fgColor rgb="FFFF0000"/>
        <bgColor indexed="64"/>
      </patternFill>
    </fill>
  </fills>
  <borders count="3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s>
  <cellStyleXfs count="1">
    <xf numFmtId="0" fontId="0" fillId="0" borderId="0"/>
  </cellStyleXfs>
  <cellXfs count="146">
    <xf numFmtId="0" fontId="0" fillId="0" borderId="0" xfId="0"/>
    <xf numFmtId="0" fontId="1" fillId="0" borderId="0" xfId="0" applyFont="1"/>
    <xf numFmtId="0" fontId="2" fillId="2" borderId="1" xfId="0" applyFont="1" applyFill="1" applyBorder="1" applyAlignment="1">
      <alignment horizontal="center" vertical="center" textRotation="90"/>
    </xf>
    <xf numFmtId="0" fontId="2" fillId="2" borderId="2" xfId="0" applyFont="1" applyFill="1" applyBorder="1" applyAlignment="1">
      <alignment horizontal="center" vertical="center" textRotation="90"/>
    </xf>
    <xf numFmtId="0" fontId="2" fillId="2" borderId="3" xfId="0" applyFont="1" applyFill="1" applyBorder="1" applyAlignment="1">
      <alignment horizontal="center" vertical="center" textRotation="90"/>
    </xf>
    <xf numFmtId="0" fontId="3" fillId="3" borderId="1" xfId="0" applyFont="1" applyFill="1" applyBorder="1" applyAlignment="1">
      <alignment horizontal="center"/>
    </xf>
    <xf numFmtId="0" fontId="2" fillId="0" borderId="0" xfId="0" applyFont="1" applyAlignment="1">
      <alignment horizontal="center" vertical="center" textRotation="90"/>
    </xf>
    <xf numFmtId="20" fontId="0" fillId="8" borderId="9" xfId="0" applyNumberFormat="1" applyFill="1" applyBorder="1" applyAlignment="1">
      <alignment horizontal="center" vertical="center"/>
    </xf>
    <xf numFmtId="49" fontId="0" fillId="8" borderId="9" xfId="0" applyNumberFormat="1" applyFill="1" applyBorder="1" applyAlignment="1">
      <alignment horizontal="center" vertical="center"/>
    </xf>
    <xf numFmtId="49" fontId="0" fillId="8" borderId="11" xfId="0" applyNumberFormat="1" applyFill="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2" fillId="2" borderId="11" xfId="0" applyFont="1" applyFill="1" applyBorder="1" applyAlignment="1">
      <alignment horizontal="center" vertical="center" textRotation="90"/>
    </xf>
    <xf numFmtId="0" fontId="2" fillId="2" borderId="17" xfId="0" applyFont="1" applyFill="1" applyBorder="1" applyAlignment="1">
      <alignment horizontal="center" vertical="center" textRotation="90"/>
    </xf>
    <xf numFmtId="0" fontId="2" fillId="11" borderId="12" xfId="0" applyFont="1" applyFill="1" applyBorder="1" applyAlignment="1">
      <alignment horizontal="center" vertical="center" textRotation="90"/>
    </xf>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4" fillId="0" borderId="0" xfId="0" applyFont="1"/>
    <xf numFmtId="20" fontId="0" fillId="8" borderId="6" xfId="0" applyNumberFormat="1" applyFill="1" applyBorder="1" applyAlignment="1">
      <alignment horizontal="center" vertical="center"/>
    </xf>
    <xf numFmtId="0" fontId="0" fillId="8" borderId="5" xfId="0" applyFill="1" applyBorder="1" applyAlignment="1">
      <alignment horizontal="center" vertical="center"/>
    </xf>
    <xf numFmtId="0" fontId="0" fillId="8" borderId="8" xfId="0" applyFill="1" applyBorder="1" applyAlignment="1">
      <alignment horizontal="center" vertical="center"/>
    </xf>
    <xf numFmtId="1" fontId="5" fillId="8" borderId="9" xfId="0" applyNumberFormat="1" applyFont="1" applyFill="1" applyBorder="1" applyAlignment="1">
      <alignment horizontal="center" vertical="center"/>
    </xf>
    <xf numFmtId="0" fontId="7" fillId="8" borderId="5" xfId="0" applyFont="1" applyFill="1" applyBorder="1" applyAlignment="1">
      <alignment horizontal="center" vertical="center"/>
    </xf>
    <xf numFmtId="0" fontId="3" fillId="3" borderId="20" xfId="0" applyFont="1" applyFill="1" applyBorder="1" applyAlignment="1">
      <alignment horizontal="center"/>
    </xf>
    <xf numFmtId="1" fontId="5" fillId="8" borderId="15" xfId="0" applyNumberFormat="1" applyFont="1" applyFill="1" applyBorder="1" applyAlignment="1">
      <alignment horizontal="center" vertical="center"/>
    </xf>
    <xf numFmtId="0" fontId="0" fillId="12" borderId="5" xfId="0" applyFill="1" applyBorder="1" applyAlignment="1">
      <alignment horizontal="center" vertical="center"/>
    </xf>
    <xf numFmtId="1" fontId="0" fillId="12" borderId="5" xfId="0" applyNumberFormat="1" applyFill="1" applyBorder="1" applyAlignment="1">
      <alignment horizontal="center" vertical="center"/>
    </xf>
    <xf numFmtId="1" fontId="0" fillId="4" borderId="9" xfId="0" applyNumberFormat="1" applyFill="1" applyBorder="1" applyAlignment="1">
      <alignment horizontal="center" vertical="center"/>
    </xf>
    <xf numFmtId="0" fontId="2" fillId="4" borderId="11" xfId="0" applyFont="1" applyFill="1" applyBorder="1" applyAlignment="1">
      <alignment horizontal="center" vertical="center" textRotation="90"/>
    </xf>
    <xf numFmtId="0" fontId="2" fillId="12" borderId="17" xfId="0" applyFont="1" applyFill="1" applyBorder="1" applyAlignment="1">
      <alignment horizontal="center" vertical="center" textRotation="90"/>
    </xf>
    <xf numFmtId="1" fontId="0" fillId="4" borderId="15" xfId="0" applyNumberFormat="1" applyFill="1" applyBorder="1" applyAlignment="1">
      <alignment horizontal="center" vertical="center"/>
    </xf>
    <xf numFmtId="0" fontId="2" fillId="4" borderId="22" xfId="0" applyFont="1" applyFill="1" applyBorder="1" applyAlignment="1">
      <alignment horizontal="center" vertical="center" textRotation="90"/>
    </xf>
    <xf numFmtId="0" fontId="2" fillId="9" borderId="9" xfId="0" applyFont="1" applyFill="1" applyBorder="1" applyAlignment="1">
      <alignment horizontal="center" vertical="center"/>
    </xf>
    <xf numFmtId="0" fontId="2" fillId="10" borderId="8" xfId="0" applyFont="1" applyFill="1" applyBorder="1" applyAlignment="1">
      <alignment horizontal="center" vertical="center"/>
    </xf>
    <xf numFmtId="0" fontId="2" fillId="5" borderId="11" xfId="0" applyFont="1" applyFill="1" applyBorder="1" applyAlignment="1">
      <alignment horizontal="center" vertical="center" textRotation="90"/>
    </xf>
    <xf numFmtId="0" fontId="2" fillId="6" borderId="12" xfId="0" applyFont="1" applyFill="1" applyBorder="1" applyAlignment="1">
      <alignment horizontal="center" vertical="center" textRotation="90"/>
    </xf>
    <xf numFmtId="0" fontId="2" fillId="4" borderId="1" xfId="0" applyFont="1" applyFill="1" applyBorder="1" applyAlignment="1">
      <alignment horizontal="center" vertical="center" textRotation="90"/>
    </xf>
    <xf numFmtId="0" fontId="2" fillId="12" borderId="2" xfId="0" applyFont="1" applyFill="1" applyBorder="1" applyAlignment="1">
      <alignment horizontal="center" vertical="center" textRotation="90"/>
    </xf>
    <xf numFmtId="0" fontId="2" fillId="4" borderId="20" xfId="0" applyFont="1" applyFill="1" applyBorder="1" applyAlignment="1">
      <alignment horizontal="center" vertical="center" textRotation="90"/>
    </xf>
    <xf numFmtId="0" fontId="2" fillId="5" borderId="1" xfId="0" applyFont="1" applyFill="1" applyBorder="1" applyAlignment="1">
      <alignment horizontal="center" vertical="center" textRotation="90"/>
    </xf>
    <xf numFmtId="0" fontId="2" fillId="6" borderId="3" xfId="0" applyFont="1" applyFill="1" applyBorder="1" applyAlignment="1">
      <alignment horizontal="center" vertical="center" textRotation="90"/>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11" borderId="25" xfId="0" applyFont="1" applyFill="1" applyBorder="1" applyAlignment="1">
      <alignment horizontal="center" vertical="center"/>
    </xf>
    <xf numFmtId="1" fontId="9" fillId="4" borderId="23" xfId="0" applyNumberFormat="1" applyFont="1" applyFill="1" applyBorder="1" applyAlignment="1">
      <alignment horizontal="center" vertical="center"/>
    </xf>
    <xf numFmtId="0" fontId="9" fillId="12" borderId="24" xfId="0" applyFont="1" applyFill="1" applyBorder="1" applyAlignment="1">
      <alignment horizontal="center" vertical="center"/>
    </xf>
    <xf numFmtId="1" fontId="9" fillId="4" borderId="26" xfId="0" applyNumberFormat="1" applyFont="1" applyFill="1" applyBorder="1" applyAlignment="1">
      <alignment horizontal="center" vertical="center"/>
    </xf>
    <xf numFmtId="0" fontId="9" fillId="5" borderId="23" xfId="0" applyFont="1" applyFill="1" applyBorder="1" applyAlignment="1">
      <alignment horizontal="center" vertical="center"/>
    </xf>
    <xf numFmtId="0" fontId="9" fillId="6" borderId="25" xfId="0" applyFont="1" applyFill="1" applyBorder="1" applyAlignment="1">
      <alignment horizontal="center" vertical="center"/>
    </xf>
    <xf numFmtId="0" fontId="0" fillId="8" borderId="14" xfId="0" applyFill="1" applyBorder="1" applyAlignment="1">
      <alignment horizontal="center" vertical="center"/>
    </xf>
    <xf numFmtId="0" fontId="0" fillId="8" borderId="7" xfId="0" applyFill="1" applyBorder="1" applyAlignment="1">
      <alignment horizontal="center" vertical="center"/>
    </xf>
    <xf numFmtId="1" fontId="5" fillId="8" borderId="6" xfId="0" applyNumberFormat="1" applyFont="1" applyFill="1" applyBorder="1" applyAlignment="1">
      <alignment horizontal="center" vertical="center"/>
    </xf>
    <xf numFmtId="1" fontId="5" fillId="8" borderId="21" xfId="0" applyNumberFormat="1" applyFont="1" applyFill="1" applyBorder="1" applyAlignment="1">
      <alignment horizontal="center" vertical="center"/>
    </xf>
    <xf numFmtId="1" fontId="0" fillId="4" borderId="6" xfId="0" applyNumberFormat="1" applyFill="1" applyBorder="1" applyAlignment="1">
      <alignment horizontal="center" vertical="center"/>
    </xf>
    <xf numFmtId="0" fontId="0" fillId="12" borderId="14" xfId="0" applyFill="1" applyBorder="1" applyAlignment="1">
      <alignment horizontal="center" vertical="center"/>
    </xf>
    <xf numFmtId="1" fontId="0" fillId="4" borderId="21" xfId="0" applyNumberFormat="1" applyFill="1" applyBorder="1" applyAlignment="1">
      <alignment horizontal="center" vertical="center"/>
    </xf>
    <xf numFmtId="0" fontId="2" fillId="9" borderId="6" xfId="0" applyFont="1" applyFill="1" applyBorder="1" applyAlignment="1">
      <alignment horizontal="center" vertical="center"/>
    </xf>
    <xf numFmtId="0" fontId="2" fillId="10" borderId="7" xfId="0" applyFont="1" applyFill="1" applyBorder="1" applyAlignment="1">
      <alignment horizontal="center" vertical="center"/>
    </xf>
    <xf numFmtId="0" fontId="0" fillId="8" borderId="17" xfId="0" applyFill="1" applyBorder="1" applyAlignment="1">
      <alignment horizontal="center" vertical="center"/>
    </xf>
    <xf numFmtId="0" fontId="0" fillId="8" borderId="12" xfId="0" applyFill="1" applyBorder="1" applyAlignment="1">
      <alignment horizontal="center" vertical="center"/>
    </xf>
    <xf numFmtId="1" fontId="5" fillId="8" borderId="11" xfId="0" applyNumberFormat="1" applyFont="1" applyFill="1" applyBorder="1" applyAlignment="1">
      <alignment horizontal="center" vertical="center"/>
    </xf>
    <xf numFmtId="1" fontId="5" fillId="8" borderId="22" xfId="0" applyNumberFormat="1" applyFont="1" applyFill="1" applyBorder="1" applyAlignment="1">
      <alignment horizontal="center" vertical="center"/>
    </xf>
    <xf numFmtId="1" fontId="0" fillId="4" borderId="11" xfId="0" applyNumberFormat="1" applyFill="1" applyBorder="1" applyAlignment="1">
      <alignment horizontal="center" vertical="center"/>
    </xf>
    <xf numFmtId="0" fontId="0" fillId="12" borderId="17" xfId="0" applyFill="1" applyBorder="1" applyAlignment="1">
      <alignment horizontal="center" vertical="center"/>
    </xf>
    <xf numFmtId="1" fontId="0" fillId="4" borderId="22" xfId="0" applyNumberFormat="1" applyFill="1" applyBorder="1" applyAlignment="1">
      <alignment horizontal="center" vertical="center"/>
    </xf>
    <xf numFmtId="0" fontId="2" fillId="9" borderId="11" xfId="0" applyFont="1" applyFill="1" applyBorder="1" applyAlignment="1">
      <alignment horizontal="center" vertical="center"/>
    </xf>
    <xf numFmtId="0" fontId="2" fillId="10" borderId="12" xfId="0" applyFont="1" applyFill="1" applyBorder="1" applyAlignment="1">
      <alignment horizontal="center" vertical="center"/>
    </xf>
    <xf numFmtId="0" fontId="2" fillId="0" borderId="13" xfId="0" applyFont="1" applyBorder="1" applyAlignment="1">
      <alignment horizontal="center" vertical="center" textRotation="90"/>
    </xf>
    <xf numFmtId="0" fontId="6" fillId="8" borderId="27" xfId="0" applyFont="1" applyFill="1" applyBorder="1" applyAlignment="1">
      <alignment vertical="center" wrapText="1"/>
    </xf>
    <xf numFmtId="0" fontId="6" fillId="8" borderId="28" xfId="0" applyFont="1" applyFill="1" applyBorder="1" applyAlignment="1">
      <alignment vertical="center" wrapText="1"/>
    </xf>
    <xf numFmtId="0" fontId="6" fillId="8" borderId="28" xfId="0" applyFont="1" applyFill="1" applyBorder="1" applyAlignment="1">
      <alignment vertical="center"/>
    </xf>
    <xf numFmtId="0" fontId="11" fillId="7" borderId="16" xfId="0" applyFont="1" applyFill="1" applyBorder="1" applyAlignment="1">
      <alignment horizontal="center" vertical="center" textRotation="90"/>
    </xf>
    <xf numFmtId="0" fontId="12" fillId="7" borderId="4" xfId="0" applyFont="1" applyFill="1" applyBorder="1" applyAlignment="1">
      <alignment horizontal="center" vertical="center"/>
    </xf>
    <xf numFmtId="0" fontId="12" fillId="7" borderId="10" xfId="0" applyFont="1" applyFill="1" applyBorder="1" applyAlignment="1">
      <alignment horizontal="center" vertical="center"/>
    </xf>
    <xf numFmtId="0" fontId="12"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11" fillId="7" borderId="18" xfId="0" applyFont="1" applyFill="1" applyBorder="1" applyAlignment="1">
      <alignment horizontal="center" vertical="center" textRotation="90"/>
    </xf>
    <xf numFmtId="20" fontId="0" fillId="8" borderId="23" xfId="0" applyNumberFormat="1" applyFill="1" applyBorder="1" applyAlignment="1">
      <alignment horizontal="center" vertical="center"/>
    </xf>
    <xf numFmtId="20" fontId="8" fillId="8" borderId="23" xfId="0" applyNumberFormat="1" applyFont="1" applyFill="1" applyBorder="1" applyAlignment="1">
      <alignment horizontal="center" vertical="center"/>
    </xf>
    <xf numFmtId="20" fontId="8" fillId="8" borderId="32" xfId="0" applyNumberFormat="1" applyFont="1" applyFill="1" applyBorder="1" applyAlignment="1">
      <alignment horizontal="center" vertical="center"/>
    </xf>
    <xf numFmtId="20" fontId="0" fillId="8" borderId="32" xfId="0" applyNumberFormat="1" applyFill="1" applyBorder="1" applyAlignment="1">
      <alignment horizontal="center" vertical="center"/>
    </xf>
    <xf numFmtId="0" fontId="14" fillId="8" borderId="33" xfId="0" applyFont="1" applyFill="1" applyBorder="1" applyAlignment="1">
      <alignment vertical="center"/>
    </xf>
    <xf numFmtId="0" fontId="14" fillId="8" borderId="34" xfId="0" applyFont="1" applyFill="1" applyBorder="1" applyAlignment="1">
      <alignment vertical="center"/>
    </xf>
    <xf numFmtId="0" fontId="14" fillId="8" borderId="35" xfId="0" applyFont="1" applyFill="1" applyBorder="1" applyAlignment="1">
      <alignment horizontal="left" vertical="center" wrapText="1"/>
    </xf>
    <xf numFmtId="0" fontId="14" fillId="8" borderId="36" xfId="0" applyFont="1" applyFill="1" applyBorder="1" applyAlignment="1">
      <alignment horizontal="left" vertical="center" wrapText="1"/>
    </xf>
    <xf numFmtId="0" fontId="14" fillId="8" borderId="37" xfId="0" applyFont="1" applyFill="1" applyBorder="1" applyAlignment="1">
      <alignment horizontal="left" vertical="center" wrapText="1"/>
    </xf>
    <xf numFmtId="0" fontId="14" fillId="8" borderId="38" xfId="0" applyFont="1" applyFill="1" applyBorder="1" applyAlignment="1">
      <alignment horizontal="left" vertical="center" wrapText="1"/>
    </xf>
    <xf numFmtId="0" fontId="14" fillId="13" borderId="36" xfId="0" applyFont="1" applyFill="1" applyBorder="1" applyAlignment="1">
      <alignment vertical="center"/>
    </xf>
    <xf numFmtId="0" fontId="0" fillId="13" borderId="5" xfId="0" applyFill="1" applyBorder="1" applyAlignment="1">
      <alignment horizontal="center" vertical="center"/>
    </xf>
    <xf numFmtId="0" fontId="7" fillId="13" borderId="5" xfId="0" applyFont="1" applyFill="1" applyBorder="1" applyAlignment="1">
      <alignment horizontal="center" vertical="center"/>
    </xf>
    <xf numFmtId="0" fontId="0" fillId="13" borderId="8" xfId="0" applyFill="1" applyBorder="1" applyAlignment="1">
      <alignment horizontal="center" vertical="center"/>
    </xf>
    <xf numFmtId="1" fontId="5" fillId="13" borderId="9" xfId="0" applyNumberFormat="1" applyFont="1" applyFill="1" applyBorder="1" applyAlignment="1">
      <alignment horizontal="center" vertical="center"/>
    </xf>
    <xf numFmtId="1" fontId="5" fillId="13" borderId="15" xfId="0" applyNumberFormat="1" applyFont="1" applyFill="1" applyBorder="1" applyAlignment="1">
      <alignment horizontal="center" vertical="center"/>
    </xf>
    <xf numFmtId="20" fontId="0" fillId="13" borderId="9" xfId="0" applyNumberFormat="1" applyFill="1" applyBorder="1" applyAlignment="1">
      <alignment horizontal="center" vertical="center"/>
    </xf>
    <xf numFmtId="0" fontId="6" fillId="8" borderId="29" xfId="0" applyFont="1" applyFill="1" applyBorder="1" applyAlignment="1">
      <alignment vertical="center" wrapText="1"/>
    </xf>
    <xf numFmtId="0" fontId="7" fillId="8" borderId="6" xfId="0" applyFont="1" applyFill="1" applyBorder="1" applyAlignment="1">
      <alignment horizontal="center" vertical="center"/>
    </xf>
    <xf numFmtId="0" fontId="7" fillId="8" borderId="9" xfId="0" applyFont="1" applyFill="1" applyBorder="1" applyAlignment="1">
      <alignment horizontal="center" vertical="center"/>
    </xf>
    <xf numFmtId="0" fontId="0" fillId="8" borderId="9" xfId="0" applyFill="1" applyBorder="1" applyAlignment="1">
      <alignment horizontal="center" vertical="center"/>
    </xf>
    <xf numFmtId="0" fontId="8" fillId="8" borderId="9" xfId="0" applyFont="1" applyFill="1" applyBorder="1" applyAlignment="1">
      <alignment horizontal="center" vertical="center"/>
    </xf>
    <xf numFmtId="0" fontId="0" fillId="13" borderId="9" xfId="0" applyFill="1" applyBorder="1" applyAlignment="1">
      <alignment horizontal="center" vertical="center"/>
    </xf>
    <xf numFmtId="0" fontId="0" fillId="8" borderId="11" xfId="0" applyFill="1" applyBorder="1" applyAlignment="1">
      <alignment horizontal="center" vertical="center"/>
    </xf>
    <xf numFmtId="0" fontId="2" fillId="13" borderId="9" xfId="0" applyFont="1" applyFill="1" applyBorder="1" applyAlignment="1">
      <alignment horizontal="center" vertical="center"/>
    </xf>
    <xf numFmtId="0" fontId="2" fillId="13" borderId="8" xfId="0" applyFont="1" applyFill="1" applyBorder="1" applyAlignment="1">
      <alignment horizontal="center" vertical="center"/>
    </xf>
    <xf numFmtId="0" fontId="6" fillId="13" borderId="28" xfId="0" applyFont="1" applyFill="1" applyBorder="1" applyAlignment="1">
      <alignment vertical="center" wrapText="1"/>
    </xf>
    <xf numFmtId="0" fontId="8" fillId="8" borderId="6"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7" xfId="0" applyFont="1" applyFill="1" applyBorder="1" applyAlignment="1">
      <alignment horizontal="center" vertical="center"/>
    </xf>
    <xf numFmtId="0" fontId="8" fillId="13" borderId="9" xfId="0" applyFont="1" applyFill="1" applyBorder="1" applyAlignment="1">
      <alignment horizontal="center" vertical="center"/>
    </xf>
    <xf numFmtId="0" fontId="8" fillId="13" borderId="5" xfId="0" applyFont="1" applyFill="1" applyBorder="1" applyAlignment="1">
      <alignment horizontal="center" vertical="center"/>
    </xf>
    <xf numFmtId="0" fontId="15" fillId="13" borderId="5" xfId="0" applyFont="1" applyFill="1" applyBorder="1" applyAlignment="1">
      <alignment horizontal="center" vertical="center"/>
    </xf>
    <xf numFmtId="0" fontId="8" fillId="13" borderId="8" xfId="0" applyFont="1" applyFill="1" applyBorder="1" applyAlignment="1">
      <alignment horizontal="center" vertical="center"/>
    </xf>
    <xf numFmtId="0" fontId="8" fillId="8" borderId="5" xfId="0" applyFont="1" applyFill="1" applyBorder="1" applyAlignment="1">
      <alignment horizontal="center" vertical="center"/>
    </xf>
    <xf numFmtId="0" fontId="8" fillId="8" borderId="8"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7" xfId="0" applyFont="1" applyFill="1" applyBorder="1" applyAlignment="1">
      <alignment horizontal="center" vertical="center"/>
    </xf>
    <xf numFmtId="0" fontId="8" fillId="8" borderId="12" xfId="0" applyFont="1" applyFill="1" applyBorder="1" applyAlignment="1">
      <alignment horizontal="center" vertical="center"/>
    </xf>
    <xf numFmtId="1" fontId="0" fillId="0" borderId="0" xfId="0" applyNumberFormat="1" applyAlignment="1">
      <alignment vertical="center"/>
    </xf>
    <xf numFmtId="49" fontId="0" fillId="14" borderId="9" xfId="0" applyNumberFormat="1" applyFill="1" applyBorder="1" applyAlignment="1">
      <alignment horizontal="center" vertical="center"/>
    </xf>
    <xf numFmtId="0" fontId="14" fillId="14" borderId="36" xfId="0" applyFont="1" applyFill="1" applyBorder="1" applyAlignment="1">
      <alignment horizontal="left" vertical="center" wrapText="1"/>
    </xf>
    <xf numFmtId="0" fontId="8" fillId="14" borderId="9" xfId="0" applyFont="1" applyFill="1" applyBorder="1" applyAlignment="1">
      <alignment horizontal="center" vertical="center"/>
    </xf>
    <xf numFmtId="0" fontId="8" fillId="14" borderId="5" xfId="0" applyFont="1" applyFill="1" applyBorder="1" applyAlignment="1">
      <alignment horizontal="center" vertical="center"/>
    </xf>
    <xf numFmtId="0" fontId="8" fillId="14" borderId="8" xfId="0" applyFont="1" applyFill="1" applyBorder="1" applyAlignment="1">
      <alignment horizontal="center" vertical="center"/>
    </xf>
    <xf numFmtId="1" fontId="5" fillId="14" borderId="9" xfId="0" applyNumberFormat="1" applyFont="1" applyFill="1" applyBorder="1" applyAlignment="1">
      <alignment horizontal="center" vertical="center"/>
    </xf>
    <xf numFmtId="1" fontId="5" fillId="14" borderId="15" xfId="0" applyNumberFormat="1" applyFont="1" applyFill="1" applyBorder="1" applyAlignment="1">
      <alignment horizontal="center" vertical="center"/>
    </xf>
    <xf numFmtId="0" fontId="17" fillId="8" borderId="5" xfId="0" applyFont="1" applyFill="1" applyBorder="1" applyAlignment="1">
      <alignment horizontal="center" vertical="center"/>
    </xf>
    <xf numFmtId="0" fontId="18" fillId="14" borderId="28" xfId="0" applyFont="1" applyFill="1" applyBorder="1" applyAlignment="1">
      <alignment vertical="center"/>
    </xf>
    <xf numFmtId="0" fontId="19" fillId="8" borderId="28" xfId="0" applyFont="1" applyFill="1" applyBorder="1" applyAlignment="1">
      <alignment vertical="center" wrapText="1"/>
    </xf>
    <xf numFmtId="0" fontId="16" fillId="8" borderId="28" xfId="0" applyFont="1" applyFill="1" applyBorder="1" applyAlignment="1">
      <alignment vertical="center" wrapText="1"/>
    </xf>
    <xf numFmtId="0" fontId="20" fillId="8" borderId="28" xfId="0" applyFont="1" applyFill="1" applyBorder="1" applyAlignment="1">
      <alignment vertical="center" wrapText="1"/>
    </xf>
    <xf numFmtId="20" fontId="22" fillId="15" borderId="23" xfId="0" applyNumberFormat="1" applyFont="1" applyFill="1" applyBorder="1" applyAlignment="1">
      <alignment horizontal="center" vertical="center"/>
    </xf>
    <xf numFmtId="0" fontId="23" fillId="15" borderId="35" xfId="0" applyFont="1" applyFill="1" applyBorder="1" applyAlignment="1">
      <alignment horizontal="left" vertical="center" wrapText="1"/>
    </xf>
    <xf numFmtId="0" fontId="22" fillId="15" borderId="9" xfId="0" applyFont="1" applyFill="1" applyBorder="1" applyAlignment="1">
      <alignment horizontal="center" vertical="center"/>
    </xf>
    <xf numFmtId="0" fontId="22" fillId="15" borderId="5" xfId="0" applyFont="1" applyFill="1" applyBorder="1" applyAlignment="1">
      <alignment horizontal="center" vertical="center"/>
    </xf>
    <xf numFmtId="0" fontId="22" fillId="15" borderId="8" xfId="0" applyFont="1" applyFill="1" applyBorder="1" applyAlignment="1">
      <alignment horizontal="center" vertical="center"/>
    </xf>
    <xf numFmtId="1" fontId="22" fillId="15" borderId="9" xfId="0" applyNumberFormat="1" applyFont="1" applyFill="1" applyBorder="1" applyAlignment="1">
      <alignment horizontal="center" vertical="center"/>
    </xf>
    <xf numFmtId="1" fontId="22" fillId="15" borderId="15" xfId="0" applyNumberFormat="1" applyFont="1" applyFill="1" applyBorder="1" applyAlignment="1">
      <alignment horizontal="center" vertical="center"/>
    </xf>
    <xf numFmtId="0" fontId="13" fillId="15" borderId="28" xfId="0" applyFont="1" applyFill="1" applyBorder="1" applyAlignment="1">
      <alignment vertical="center" wrapText="1"/>
    </xf>
    <xf numFmtId="0" fontId="17" fillId="8" borderId="17" xfId="0" applyFont="1" applyFill="1" applyBorder="1" applyAlignment="1">
      <alignment horizontal="center" vertical="center"/>
    </xf>
    <xf numFmtId="0" fontId="24" fillId="8" borderId="27" xfId="0" applyFont="1" applyFill="1" applyBorder="1" applyAlignment="1">
      <alignment vertical="center" wrapText="1"/>
    </xf>
    <xf numFmtId="0" fontId="21" fillId="8" borderId="35" xfId="0" applyFont="1" applyFill="1" applyBorder="1" applyAlignment="1">
      <alignment horizontal="left" vertical="center" wrapText="1"/>
    </xf>
    <xf numFmtId="0" fontId="20" fillId="8" borderId="27" xfId="0" applyFont="1" applyFill="1" applyBorder="1" applyAlignment="1">
      <alignment vertical="center" wrapText="1"/>
    </xf>
    <xf numFmtId="0" fontId="20" fillId="8" borderId="29" xfId="0" applyFont="1" applyFill="1" applyBorder="1" applyAlignment="1">
      <alignment vertical="center" wrapText="1"/>
    </xf>
    <xf numFmtId="0" fontId="6" fillId="8" borderId="30" xfId="0" applyFont="1" applyFill="1" applyBorder="1" applyAlignment="1">
      <alignment horizontal="left" vertical="top" wrapText="1"/>
    </xf>
    <xf numFmtId="0" fontId="6" fillId="8" borderId="31" xfId="0" applyFont="1" applyFill="1" applyBorder="1" applyAlignment="1">
      <alignment horizontal="left" vertical="top" wrapText="1"/>
    </xf>
    <xf numFmtId="0" fontId="0" fillId="16" borderId="0" xfId="0" applyFill="1"/>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zoomScale="90" zoomScaleNormal="90" workbookViewId="0">
      <selection activeCell="A21" sqref="A21:XFD21"/>
    </sheetView>
  </sheetViews>
  <sheetFormatPr defaultRowHeight="15" x14ac:dyDescent="0.25"/>
  <cols>
    <col min="1" max="1" width="8.28515625" customWidth="1"/>
    <col min="2" max="2" width="9.140625" style="1" bestFit="1" customWidth="1"/>
    <col min="3" max="3" width="3.85546875" style="15" bestFit="1" customWidth="1"/>
    <col min="4" max="4" width="3.85546875" style="15" customWidth="1"/>
    <col min="5" max="5" width="6.28515625" style="15" bestFit="1" customWidth="1"/>
    <col min="6" max="7" width="3.7109375" style="15" bestFit="1" customWidth="1"/>
    <col min="8" max="8" width="9.42578125" style="15" customWidth="1"/>
    <col min="9" max="9" width="8.7109375" style="15" customWidth="1"/>
    <col min="10" max="11" width="6.28515625" style="15" bestFit="1" customWidth="1"/>
    <col min="12" max="12" width="6.5703125" style="15" bestFit="1" customWidth="1"/>
    <col min="13" max="13" width="7.5703125" style="16" customWidth="1"/>
    <col min="14" max="14" width="7.5703125" style="17" customWidth="1"/>
    <col min="15" max="15" width="3.7109375" style="10" bestFit="1" customWidth="1"/>
    <col min="16" max="16" width="62.28515625" style="18" customWidth="1"/>
  </cols>
  <sheetData>
    <row r="1" spans="1:17" s="6" customFormat="1" ht="66.75" thickBot="1" x14ac:dyDescent="0.3">
      <c r="A1"/>
      <c r="B1" s="1"/>
      <c r="C1" s="2" t="s">
        <v>0</v>
      </c>
      <c r="D1" s="3" t="s">
        <v>1</v>
      </c>
      <c r="E1" s="3" t="s">
        <v>2</v>
      </c>
      <c r="F1" s="3" t="s">
        <v>18</v>
      </c>
      <c r="G1" s="4" t="s">
        <v>19</v>
      </c>
      <c r="H1" s="5" t="s">
        <v>4</v>
      </c>
      <c r="I1" s="24" t="s">
        <v>5</v>
      </c>
      <c r="J1" s="37" t="s">
        <v>6</v>
      </c>
      <c r="K1" s="38" t="s">
        <v>7</v>
      </c>
      <c r="L1" s="39" t="s">
        <v>8</v>
      </c>
      <c r="M1" s="40" t="s">
        <v>9</v>
      </c>
      <c r="N1" s="41" t="s">
        <v>10</v>
      </c>
      <c r="O1" s="72" t="s">
        <v>11</v>
      </c>
      <c r="P1" s="68" t="s">
        <v>12</v>
      </c>
    </row>
    <row r="2" spans="1:17" x14ac:dyDescent="0.25">
      <c r="A2" s="19">
        <v>0.41666666666666669</v>
      </c>
      <c r="B2" s="82" t="s">
        <v>24</v>
      </c>
      <c r="C2" s="105">
        <v>0</v>
      </c>
      <c r="D2" s="106">
        <v>0</v>
      </c>
      <c r="E2" s="106">
        <v>3</v>
      </c>
      <c r="F2" s="106">
        <v>0</v>
      </c>
      <c r="G2" s="107">
        <v>0</v>
      </c>
      <c r="H2" s="52">
        <v>3001</v>
      </c>
      <c r="I2" s="53">
        <v>3010</v>
      </c>
      <c r="J2" s="54">
        <f t="shared" ref="J2:J24" si="0">I2-H2+1</f>
        <v>10</v>
      </c>
      <c r="K2" s="55">
        <v>1</v>
      </c>
      <c r="L2" s="56">
        <f t="shared" ref="L2:L24" si="1">J2-K2</f>
        <v>9</v>
      </c>
      <c r="M2" s="57">
        <v>9</v>
      </c>
      <c r="N2" s="58">
        <v>6</v>
      </c>
      <c r="O2" s="73">
        <f>M2-SUM(C2:G2,N2)</f>
        <v>0</v>
      </c>
      <c r="P2" s="141" t="s">
        <v>60</v>
      </c>
    </row>
    <row r="3" spans="1:17" x14ac:dyDescent="0.25">
      <c r="A3" s="94">
        <v>0.41666666666666669</v>
      </c>
      <c r="B3" s="88" t="s">
        <v>25</v>
      </c>
      <c r="C3" s="108" t="s">
        <v>36</v>
      </c>
      <c r="D3" s="109" t="s">
        <v>36</v>
      </c>
      <c r="E3" s="110" t="s">
        <v>36</v>
      </c>
      <c r="F3" s="109" t="s">
        <v>36</v>
      </c>
      <c r="G3" s="111" t="s">
        <v>36</v>
      </c>
      <c r="H3" s="92">
        <v>3011</v>
      </c>
      <c r="I3" s="93">
        <v>3012</v>
      </c>
      <c r="J3" s="28">
        <f t="shared" si="0"/>
        <v>2</v>
      </c>
      <c r="K3" s="89">
        <v>2</v>
      </c>
      <c r="L3" s="31">
        <f t="shared" si="1"/>
        <v>0</v>
      </c>
      <c r="M3" s="102" t="s">
        <v>36</v>
      </c>
      <c r="N3" s="103" t="s">
        <v>36</v>
      </c>
      <c r="O3" s="74" t="s">
        <v>36</v>
      </c>
      <c r="P3" s="104"/>
    </row>
    <row r="4" spans="1:17" x14ac:dyDescent="0.25">
      <c r="A4" s="78">
        <v>0.4375</v>
      </c>
      <c r="B4" s="83" t="s">
        <v>26</v>
      </c>
      <c r="C4" s="99">
        <v>0</v>
      </c>
      <c r="D4" s="112">
        <v>0</v>
      </c>
      <c r="E4" s="112">
        <v>1</v>
      </c>
      <c r="F4" s="112">
        <v>0</v>
      </c>
      <c r="G4" s="113">
        <v>0</v>
      </c>
      <c r="H4" s="22">
        <v>3013</v>
      </c>
      <c r="I4" s="25">
        <v>3020</v>
      </c>
      <c r="J4" s="28">
        <f t="shared" si="0"/>
        <v>8</v>
      </c>
      <c r="K4" s="27">
        <v>0</v>
      </c>
      <c r="L4" s="31">
        <f t="shared" si="1"/>
        <v>8</v>
      </c>
      <c r="M4" s="33">
        <v>8</v>
      </c>
      <c r="N4" s="34">
        <v>7</v>
      </c>
      <c r="O4" s="74">
        <f t="shared" ref="O4:O24" si="2">M4-SUM(C4:G4,N4)</f>
        <v>0</v>
      </c>
      <c r="P4" s="129" t="s">
        <v>59</v>
      </c>
    </row>
    <row r="5" spans="1:17" x14ac:dyDescent="0.25">
      <c r="A5" s="78">
        <v>0.44791666666666669</v>
      </c>
      <c r="B5" s="83" t="s">
        <v>27</v>
      </c>
      <c r="C5" s="99">
        <v>0</v>
      </c>
      <c r="D5" s="112">
        <v>0</v>
      </c>
      <c r="E5" s="112">
        <v>2</v>
      </c>
      <c r="F5" s="112">
        <v>0</v>
      </c>
      <c r="G5" s="113">
        <v>0</v>
      </c>
      <c r="H5" s="22">
        <v>3021</v>
      </c>
      <c r="I5" s="25">
        <v>3023</v>
      </c>
      <c r="J5" s="28">
        <f>I5-H5+3</f>
        <v>5</v>
      </c>
      <c r="K5" s="26">
        <v>2</v>
      </c>
      <c r="L5" s="31">
        <f t="shared" si="1"/>
        <v>3</v>
      </c>
      <c r="M5" s="33">
        <v>3</v>
      </c>
      <c r="N5" s="34">
        <v>1</v>
      </c>
      <c r="O5" s="74">
        <f t="shared" si="2"/>
        <v>0</v>
      </c>
      <c r="P5" s="129" t="s">
        <v>62</v>
      </c>
    </row>
    <row r="6" spans="1:17" x14ac:dyDescent="0.25">
      <c r="A6" s="78">
        <v>0.45833333333333331</v>
      </c>
      <c r="B6" s="83" t="s">
        <v>28</v>
      </c>
      <c r="C6" s="99">
        <v>0</v>
      </c>
      <c r="D6" s="112">
        <v>0</v>
      </c>
      <c r="E6" s="112">
        <v>0</v>
      </c>
      <c r="F6" s="112">
        <v>0</v>
      </c>
      <c r="G6" s="113">
        <v>0</v>
      </c>
      <c r="H6" s="22">
        <v>3026</v>
      </c>
      <c r="I6" s="25">
        <v>3029</v>
      </c>
      <c r="J6" s="28">
        <f t="shared" si="0"/>
        <v>4</v>
      </c>
      <c r="K6" s="27">
        <v>0</v>
      </c>
      <c r="L6" s="31">
        <f t="shared" si="1"/>
        <v>4</v>
      </c>
      <c r="M6" s="33">
        <v>4</v>
      </c>
      <c r="N6" s="34">
        <v>4</v>
      </c>
      <c r="O6" s="74">
        <f t="shared" si="2"/>
        <v>0</v>
      </c>
      <c r="P6" s="129" t="s">
        <v>61</v>
      </c>
    </row>
    <row r="7" spans="1:17" x14ac:dyDescent="0.25">
      <c r="A7" s="78">
        <v>0.47916666666666669</v>
      </c>
      <c r="B7" s="83" t="s">
        <v>29</v>
      </c>
      <c r="C7" s="99">
        <v>0</v>
      </c>
      <c r="D7" s="112">
        <v>0</v>
      </c>
      <c r="E7" s="112">
        <v>2</v>
      </c>
      <c r="F7" s="112">
        <v>0</v>
      </c>
      <c r="G7" s="113">
        <v>0</v>
      </c>
      <c r="H7" s="22">
        <v>3032</v>
      </c>
      <c r="I7" s="25">
        <v>3040</v>
      </c>
      <c r="J7" s="28">
        <f t="shared" si="0"/>
        <v>9</v>
      </c>
      <c r="K7" s="26">
        <v>0</v>
      </c>
      <c r="L7" s="31">
        <f t="shared" si="1"/>
        <v>9</v>
      </c>
      <c r="M7" s="33">
        <v>9</v>
      </c>
      <c r="N7" s="34">
        <v>7</v>
      </c>
      <c r="O7" s="74">
        <f t="shared" si="2"/>
        <v>0</v>
      </c>
      <c r="P7" s="129" t="s">
        <v>61</v>
      </c>
    </row>
    <row r="8" spans="1:17" x14ac:dyDescent="0.25">
      <c r="A8" s="94">
        <v>0.47916666666666669</v>
      </c>
      <c r="B8" s="88" t="s">
        <v>30</v>
      </c>
      <c r="C8" s="108" t="s">
        <v>36</v>
      </c>
      <c r="D8" s="109" t="s">
        <v>36</v>
      </c>
      <c r="E8" s="110" t="s">
        <v>36</v>
      </c>
      <c r="F8" s="109" t="s">
        <v>36</v>
      </c>
      <c r="G8" s="111" t="s">
        <v>36</v>
      </c>
      <c r="H8" s="92">
        <v>3030</v>
      </c>
      <c r="I8" s="93">
        <v>3031</v>
      </c>
      <c r="J8" s="28">
        <f t="shared" si="0"/>
        <v>2</v>
      </c>
      <c r="K8" s="89">
        <v>2</v>
      </c>
      <c r="L8" s="31">
        <f>J8-K8</f>
        <v>0</v>
      </c>
      <c r="M8" s="102" t="s">
        <v>36</v>
      </c>
      <c r="N8" s="103" t="s">
        <v>36</v>
      </c>
      <c r="O8" s="74" t="s">
        <v>36</v>
      </c>
      <c r="P8" s="104"/>
    </row>
    <row r="9" spans="1:17" x14ac:dyDescent="0.25">
      <c r="A9" s="79">
        <v>0.5</v>
      </c>
      <c r="B9" s="140" t="s">
        <v>24</v>
      </c>
      <c r="C9" s="99">
        <v>0</v>
      </c>
      <c r="D9" s="112">
        <v>0</v>
      </c>
      <c r="E9" s="112">
        <v>0</v>
      </c>
      <c r="F9" s="112">
        <v>0</v>
      </c>
      <c r="G9" s="113">
        <v>0</v>
      </c>
      <c r="H9" s="22">
        <v>3041</v>
      </c>
      <c r="I9" s="25">
        <v>3049</v>
      </c>
      <c r="J9" s="28">
        <f>I9-H9+1+1</f>
        <v>10</v>
      </c>
      <c r="K9" s="26">
        <v>1</v>
      </c>
      <c r="L9" s="31">
        <f t="shared" ref="L9:L10" si="3">J9-K9</f>
        <v>9</v>
      </c>
      <c r="M9" s="33">
        <v>9</v>
      </c>
      <c r="N9" s="34">
        <v>9</v>
      </c>
      <c r="O9" s="74">
        <f t="shared" si="2"/>
        <v>0</v>
      </c>
      <c r="P9" s="126" t="s">
        <v>69</v>
      </c>
    </row>
    <row r="10" spans="1:17" x14ac:dyDescent="0.25">
      <c r="A10" s="79">
        <v>0.52083333333333337</v>
      </c>
      <c r="B10" s="84" t="s">
        <v>26</v>
      </c>
      <c r="C10" s="99">
        <v>0</v>
      </c>
      <c r="D10" s="112">
        <v>0</v>
      </c>
      <c r="E10" s="112">
        <v>1</v>
      </c>
      <c r="F10" s="112">
        <v>1</v>
      </c>
      <c r="G10" s="113">
        <v>0</v>
      </c>
      <c r="H10" s="22">
        <v>3050</v>
      </c>
      <c r="I10" s="25">
        <v>3053</v>
      </c>
      <c r="J10" s="28">
        <f t="shared" si="0"/>
        <v>4</v>
      </c>
      <c r="K10" s="26">
        <v>0</v>
      </c>
      <c r="L10" s="31">
        <f t="shared" si="3"/>
        <v>4</v>
      </c>
      <c r="M10" s="33">
        <v>4</v>
      </c>
      <c r="N10" s="34">
        <v>2</v>
      </c>
      <c r="O10" s="74">
        <f t="shared" si="2"/>
        <v>0</v>
      </c>
      <c r="P10" s="126" t="s">
        <v>69</v>
      </c>
    </row>
    <row r="11" spans="1:17" x14ac:dyDescent="0.25">
      <c r="A11" s="79">
        <v>0.53125</v>
      </c>
      <c r="B11" s="84" t="s">
        <v>27</v>
      </c>
      <c r="C11" s="99">
        <v>0</v>
      </c>
      <c r="D11" s="112">
        <v>0</v>
      </c>
      <c r="E11" s="23">
        <v>4</v>
      </c>
      <c r="F11" s="112">
        <v>1</v>
      </c>
      <c r="G11" s="113">
        <v>0</v>
      </c>
      <c r="H11" s="22">
        <v>3054</v>
      </c>
      <c r="I11" s="25">
        <v>3063</v>
      </c>
      <c r="J11" s="28">
        <f t="shared" si="0"/>
        <v>10</v>
      </c>
      <c r="K11" s="27">
        <v>0</v>
      </c>
      <c r="L11" s="31">
        <f t="shared" si="1"/>
        <v>10</v>
      </c>
      <c r="M11" s="33">
        <v>10</v>
      </c>
      <c r="N11" s="34">
        <v>5</v>
      </c>
      <c r="O11" s="74">
        <f t="shared" si="2"/>
        <v>0</v>
      </c>
      <c r="P11" s="126" t="s">
        <v>69</v>
      </c>
    </row>
    <row r="12" spans="1:17" x14ac:dyDescent="0.25">
      <c r="A12" s="80">
        <v>4.1666666666666664E-2</v>
      </c>
      <c r="B12" s="84" t="s">
        <v>31</v>
      </c>
      <c r="C12" s="99">
        <v>0</v>
      </c>
      <c r="D12" s="112">
        <v>0</v>
      </c>
      <c r="E12" s="23">
        <v>3</v>
      </c>
      <c r="F12" s="112">
        <v>2</v>
      </c>
      <c r="G12" s="113">
        <v>0</v>
      </c>
      <c r="H12" s="22">
        <v>3065</v>
      </c>
      <c r="I12" s="25">
        <v>3075</v>
      </c>
      <c r="J12" s="28">
        <f t="shared" si="0"/>
        <v>11</v>
      </c>
      <c r="K12" s="26">
        <v>0</v>
      </c>
      <c r="L12" s="31">
        <f t="shared" si="1"/>
        <v>11</v>
      </c>
      <c r="M12" s="33">
        <v>11</v>
      </c>
      <c r="N12" s="34">
        <v>6</v>
      </c>
      <c r="O12" s="74">
        <f t="shared" si="2"/>
        <v>0</v>
      </c>
      <c r="P12" s="126" t="s">
        <v>69</v>
      </c>
    </row>
    <row r="13" spans="1:17" x14ac:dyDescent="0.25">
      <c r="A13" s="94">
        <v>4.1666666666666664E-2</v>
      </c>
      <c r="B13" s="88" t="s">
        <v>32</v>
      </c>
      <c r="C13" s="108" t="s">
        <v>36</v>
      </c>
      <c r="D13" s="109" t="s">
        <v>36</v>
      </c>
      <c r="E13" s="110" t="s">
        <v>36</v>
      </c>
      <c r="F13" s="109" t="s">
        <v>36</v>
      </c>
      <c r="G13" s="111" t="s">
        <v>36</v>
      </c>
      <c r="H13" s="92">
        <v>3064</v>
      </c>
      <c r="I13" s="93">
        <v>3064</v>
      </c>
      <c r="J13" s="28">
        <f t="shared" si="0"/>
        <v>1</v>
      </c>
      <c r="K13" s="89">
        <v>1</v>
      </c>
      <c r="L13" s="31">
        <f>J13-K13</f>
        <v>0</v>
      </c>
      <c r="M13" s="102" t="s">
        <v>36</v>
      </c>
      <c r="N13" s="103" t="s">
        <v>36</v>
      </c>
      <c r="O13" s="74" t="s">
        <v>36</v>
      </c>
      <c r="P13" s="104"/>
    </row>
    <row r="14" spans="1:17" x14ac:dyDescent="0.25">
      <c r="A14" s="7">
        <v>6.25E-2</v>
      </c>
      <c r="B14" s="85" t="s">
        <v>30</v>
      </c>
      <c r="C14" s="99">
        <v>0</v>
      </c>
      <c r="D14" s="112">
        <v>0</v>
      </c>
      <c r="E14" s="23">
        <v>4</v>
      </c>
      <c r="F14" s="112">
        <v>0</v>
      </c>
      <c r="G14" s="113">
        <v>0</v>
      </c>
      <c r="H14" s="22">
        <v>3076</v>
      </c>
      <c r="I14" s="25">
        <v>3081</v>
      </c>
      <c r="J14" s="28">
        <f t="shared" si="0"/>
        <v>6</v>
      </c>
      <c r="K14" s="26">
        <v>0</v>
      </c>
      <c r="L14" s="31">
        <f t="shared" si="1"/>
        <v>6</v>
      </c>
      <c r="M14" s="33">
        <v>6</v>
      </c>
      <c r="N14" s="34">
        <v>2</v>
      </c>
      <c r="O14" s="74">
        <f t="shared" si="2"/>
        <v>0</v>
      </c>
      <c r="P14" s="126" t="s">
        <v>69</v>
      </c>
    </row>
    <row r="15" spans="1:17" x14ac:dyDescent="0.25">
      <c r="A15" s="81">
        <v>8.3333333333333329E-2</v>
      </c>
      <c r="B15" s="86" t="s">
        <v>33</v>
      </c>
      <c r="C15" s="99">
        <v>0</v>
      </c>
      <c r="D15" s="112">
        <v>1</v>
      </c>
      <c r="E15" s="112">
        <v>0</v>
      </c>
      <c r="F15" s="112">
        <v>0</v>
      </c>
      <c r="G15" s="113">
        <v>0</v>
      </c>
      <c r="H15" s="22">
        <v>3082</v>
      </c>
      <c r="I15" s="25">
        <v>3085</v>
      </c>
      <c r="J15" s="28">
        <f t="shared" si="0"/>
        <v>4</v>
      </c>
      <c r="K15" s="26">
        <v>0</v>
      </c>
      <c r="L15" s="31">
        <f t="shared" si="1"/>
        <v>4</v>
      </c>
      <c r="M15" s="33">
        <v>4</v>
      </c>
      <c r="N15" s="34">
        <v>3</v>
      </c>
      <c r="O15" s="74">
        <f t="shared" si="2"/>
        <v>0</v>
      </c>
      <c r="P15" s="126" t="s">
        <v>70</v>
      </c>
      <c r="Q15" s="145"/>
    </row>
    <row r="16" spans="1:17" x14ac:dyDescent="0.25">
      <c r="A16" s="94">
        <v>8.3333333333333329E-2</v>
      </c>
      <c r="B16" s="88" t="s">
        <v>28</v>
      </c>
      <c r="C16" s="108" t="s">
        <v>36</v>
      </c>
      <c r="D16" s="109" t="s">
        <v>36</v>
      </c>
      <c r="E16" s="110" t="s">
        <v>36</v>
      </c>
      <c r="F16" s="109" t="s">
        <v>36</v>
      </c>
      <c r="G16" s="111" t="s">
        <v>36</v>
      </c>
      <c r="H16" s="92">
        <v>3094</v>
      </c>
      <c r="I16" s="93">
        <v>3094</v>
      </c>
      <c r="J16" s="28">
        <f t="shared" si="0"/>
        <v>1</v>
      </c>
      <c r="K16" s="89">
        <v>1</v>
      </c>
      <c r="L16" s="31">
        <f t="shared" si="1"/>
        <v>0</v>
      </c>
      <c r="M16" s="102" t="s">
        <v>36</v>
      </c>
      <c r="N16" s="103" t="s">
        <v>36</v>
      </c>
      <c r="O16" s="74" t="s">
        <v>36</v>
      </c>
      <c r="P16" s="104"/>
    </row>
    <row r="17" spans="1:17" x14ac:dyDescent="0.25">
      <c r="A17" s="8" t="s">
        <v>37</v>
      </c>
      <c r="B17" s="85" t="s">
        <v>35</v>
      </c>
      <c r="C17" s="99">
        <v>0</v>
      </c>
      <c r="D17" s="112">
        <v>0</v>
      </c>
      <c r="E17" s="112">
        <v>0</v>
      </c>
      <c r="F17" s="112">
        <v>0</v>
      </c>
      <c r="G17" s="113">
        <v>0</v>
      </c>
      <c r="H17" s="22">
        <v>3087</v>
      </c>
      <c r="I17" s="25">
        <v>3089</v>
      </c>
      <c r="J17" s="28">
        <f t="shared" si="0"/>
        <v>3</v>
      </c>
      <c r="K17" s="26">
        <v>0</v>
      </c>
      <c r="L17" s="31">
        <f t="shared" si="1"/>
        <v>3</v>
      </c>
      <c r="M17" s="33">
        <v>3</v>
      </c>
      <c r="N17" s="34">
        <v>3</v>
      </c>
      <c r="O17" s="74">
        <f t="shared" ref="O17" si="4">M17-SUM(C17:G17,N17)</f>
        <v>0</v>
      </c>
      <c r="P17" s="126" t="s">
        <v>70</v>
      </c>
      <c r="Q17" s="145"/>
    </row>
    <row r="18" spans="1:17" x14ac:dyDescent="0.25">
      <c r="A18" s="8" t="s">
        <v>20</v>
      </c>
      <c r="B18" s="85" t="s">
        <v>24</v>
      </c>
      <c r="C18" s="99">
        <v>0</v>
      </c>
      <c r="D18" s="112">
        <v>1</v>
      </c>
      <c r="E18" s="23">
        <v>2</v>
      </c>
      <c r="F18" s="112">
        <v>0</v>
      </c>
      <c r="G18" s="113">
        <v>0</v>
      </c>
      <c r="H18" s="22">
        <v>3090</v>
      </c>
      <c r="I18" s="25">
        <v>3093</v>
      </c>
      <c r="J18" s="28">
        <f t="shared" si="0"/>
        <v>4</v>
      </c>
      <c r="K18" s="26">
        <v>0</v>
      </c>
      <c r="L18" s="31">
        <f t="shared" si="1"/>
        <v>4</v>
      </c>
      <c r="M18" s="33">
        <v>4</v>
      </c>
      <c r="N18" s="34">
        <v>1</v>
      </c>
      <c r="O18" s="74">
        <f t="shared" si="2"/>
        <v>0</v>
      </c>
      <c r="P18" s="129" t="s">
        <v>68</v>
      </c>
    </row>
    <row r="19" spans="1:17" x14ac:dyDescent="0.25">
      <c r="A19" s="8" t="s">
        <v>21</v>
      </c>
      <c r="B19" s="85" t="s">
        <v>31</v>
      </c>
      <c r="C19" s="99">
        <v>0</v>
      </c>
      <c r="D19" s="112">
        <v>2</v>
      </c>
      <c r="E19" s="23">
        <v>3</v>
      </c>
      <c r="F19" s="112">
        <v>0</v>
      </c>
      <c r="G19" s="113">
        <v>1</v>
      </c>
      <c r="H19" s="22">
        <v>3095</v>
      </c>
      <c r="I19" s="25">
        <v>3101</v>
      </c>
      <c r="J19" s="28">
        <f t="shared" si="0"/>
        <v>7</v>
      </c>
      <c r="K19" s="26">
        <v>0</v>
      </c>
      <c r="L19" s="31">
        <f t="shared" si="1"/>
        <v>7</v>
      </c>
      <c r="M19" s="33">
        <v>7</v>
      </c>
      <c r="N19" s="34">
        <v>1</v>
      </c>
      <c r="O19" s="74">
        <f t="shared" si="2"/>
        <v>0</v>
      </c>
      <c r="P19" s="129" t="s">
        <v>67</v>
      </c>
    </row>
    <row r="20" spans="1:17" x14ac:dyDescent="0.25">
      <c r="A20" s="8" t="s">
        <v>22</v>
      </c>
      <c r="B20" s="85" t="s">
        <v>34</v>
      </c>
      <c r="C20" s="99">
        <v>0</v>
      </c>
      <c r="D20" s="112">
        <v>1</v>
      </c>
      <c r="E20" s="112">
        <v>0</v>
      </c>
      <c r="F20" s="112">
        <v>0</v>
      </c>
      <c r="G20" s="113">
        <v>0</v>
      </c>
      <c r="H20" s="22">
        <v>3102</v>
      </c>
      <c r="I20" s="25">
        <v>3102</v>
      </c>
      <c r="J20" s="28">
        <f t="shared" si="0"/>
        <v>1</v>
      </c>
      <c r="K20" s="27">
        <v>0</v>
      </c>
      <c r="L20" s="31">
        <f t="shared" si="1"/>
        <v>1</v>
      </c>
      <c r="M20" s="33">
        <v>1</v>
      </c>
      <c r="N20" s="34">
        <v>0</v>
      </c>
      <c r="O20" s="74">
        <f t="shared" si="2"/>
        <v>0</v>
      </c>
      <c r="P20" s="129" t="s">
        <v>66</v>
      </c>
    </row>
    <row r="21" spans="1:17" x14ac:dyDescent="0.25">
      <c r="A21" s="8" t="s">
        <v>39</v>
      </c>
      <c r="B21" s="85" t="s">
        <v>30</v>
      </c>
      <c r="C21" s="99">
        <v>0</v>
      </c>
      <c r="D21" s="112">
        <v>0</v>
      </c>
      <c r="E21" s="112">
        <v>1</v>
      </c>
      <c r="F21" s="112">
        <v>0</v>
      </c>
      <c r="G21" s="113">
        <v>0</v>
      </c>
      <c r="H21" s="22">
        <v>3103</v>
      </c>
      <c r="I21" s="25">
        <v>3104</v>
      </c>
      <c r="J21" s="28">
        <f>I21-H21+1</f>
        <v>2</v>
      </c>
      <c r="K21" s="27">
        <v>0</v>
      </c>
      <c r="L21" s="31">
        <f t="shared" si="1"/>
        <v>2</v>
      </c>
      <c r="M21" s="33">
        <v>2</v>
      </c>
      <c r="N21" s="34">
        <v>1</v>
      </c>
      <c r="O21" s="74">
        <f t="shared" si="2"/>
        <v>0</v>
      </c>
      <c r="P21" s="129" t="s">
        <v>65</v>
      </c>
    </row>
    <row r="22" spans="1:17" x14ac:dyDescent="0.25">
      <c r="A22" s="94">
        <v>0.14583333333333334</v>
      </c>
      <c r="B22" s="88" t="s">
        <v>32</v>
      </c>
      <c r="C22" s="108" t="s">
        <v>36</v>
      </c>
      <c r="D22" s="109" t="s">
        <v>36</v>
      </c>
      <c r="E22" s="110" t="s">
        <v>36</v>
      </c>
      <c r="F22" s="109" t="s">
        <v>36</v>
      </c>
      <c r="G22" s="111" t="s">
        <v>36</v>
      </c>
      <c r="H22" s="92">
        <v>3105</v>
      </c>
      <c r="I22" s="93">
        <v>3105</v>
      </c>
      <c r="J22" s="28">
        <f t="shared" si="0"/>
        <v>1</v>
      </c>
      <c r="K22" s="89">
        <v>1</v>
      </c>
      <c r="L22" s="31">
        <f t="shared" si="1"/>
        <v>0</v>
      </c>
      <c r="M22" s="102" t="s">
        <v>36</v>
      </c>
      <c r="N22" s="103" t="s">
        <v>36</v>
      </c>
      <c r="O22" s="74" t="s">
        <v>36</v>
      </c>
      <c r="P22" s="104" t="s">
        <v>47</v>
      </c>
    </row>
    <row r="23" spans="1:17" x14ac:dyDescent="0.25">
      <c r="A23" s="81">
        <v>0.16666666666666666</v>
      </c>
      <c r="B23" s="86" t="s">
        <v>33</v>
      </c>
      <c r="C23" s="99">
        <v>0</v>
      </c>
      <c r="D23" s="112">
        <v>1</v>
      </c>
      <c r="E23" s="125">
        <v>2</v>
      </c>
      <c r="F23" s="112">
        <v>0</v>
      </c>
      <c r="G23" s="113">
        <v>0</v>
      </c>
      <c r="H23" s="22">
        <v>3106</v>
      </c>
      <c r="I23" s="25">
        <v>3110</v>
      </c>
      <c r="J23" s="28">
        <f t="shared" si="0"/>
        <v>5</v>
      </c>
      <c r="K23" s="26">
        <v>0</v>
      </c>
      <c r="L23" s="31">
        <f t="shared" si="1"/>
        <v>5</v>
      </c>
      <c r="M23" s="33">
        <v>5</v>
      </c>
      <c r="N23" s="34">
        <v>2</v>
      </c>
      <c r="O23" s="74">
        <f t="shared" si="2"/>
        <v>0</v>
      </c>
      <c r="P23" s="129" t="s">
        <v>64</v>
      </c>
    </row>
    <row r="24" spans="1:17" ht="15.75" thickBot="1" x14ac:dyDescent="0.3">
      <c r="A24" s="9" t="s">
        <v>23</v>
      </c>
      <c r="B24" s="87" t="s">
        <v>35</v>
      </c>
      <c r="C24" s="114">
        <v>0</v>
      </c>
      <c r="D24" s="115">
        <v>1</v>
      </c>
      <c r="E24" s="138">
        <v>3</v>
      </c>
      <c r="F24" s="115">
        <v>0</v>
      </c>
      <c r="G24" s="116">
        <v>0</v>
      </c>
      <c r="H24" s="61">
        <v>3111</v>
      </c>
      <c r="I24" s="62">
        <v>3119</v>
      </c>
      <c r="J24" s="63">
        <f t="shared" si="0"/>
        <v>9</v>
      </c>
      <c r="K24" s="64">
        <v>0</v>
      </c>
      <c r="L24" s="65">
        <f t="shared" si="1"/>
        <v>9</v>
      </c>
      <c r="M24" s="66">
        <v>9</v>
      </c>
      <c r="N24" s="67">
        <v>5</v>
      </c>
      <c r="O24" s="75">
        <f t="shared" si="2"/>
        <v>0</v>
      </c>
      <c r="P24" s="142" t="s">
        <v>63</v>
      </c>
    </row>
    <row r="25" spans="1:17" s="10" customFormat="1" ht="30.75" customHeight="1" x14ac:dyDescent="0.25">
      <c r="B25" s="11"/>
      <c r="C25" s="42">
        <f>SUM(C3:C24)</f>
        <v>0</v>
      </c>
      <c r="D25" s="43">
        <f>SUM(D2:D24)</f>
        <v>7</v>
      </c>
      <c r="E25" s="43">
        <f>SUM(E2:E24)</f>
        <v>31</v>
      </c>
      <c r="F25" s="43">
        <f>SUM(F2:F24)</f>
        <v>4</v>
      </c>
      <c r="G25" s="43">
        <f>SUM(G3:G24)</f>
        <v>1</v>
      </c>
      <c r="H25" s="44">
        <f>SUM(C25:G25)</f>
        <v>43</v>
      </c>
      <c r="J25" s="45">
        <f>SUM(J2:J24)</f>
        <v>119</v>
      </c>
      <c r="K25" s="46">
        <f>SUM(K2:K24)</f>
        <v>11</v>
      </c>
      <c r="L25" s="47">
        <f>J25-K25</f>
        <v>108</v>
      </c>
      <c r="M25" s="48">
        <f>SUM(M2:M24)</f>
        <v>108</v>
      </c>
      <c r="N25" s="49">
        <f>SUM(N2:N24)</f>
        <v>65</v>
      </c>
      <c r="O25" s="76">
        <f>SUM(O3:O24)</f>
        <v>0</v>
      </c>
      <c r="P25" s="143" t="s">
        <v>46</v>
      </c>
    </row>
    <row r="26" spans="1:17" ht="120" thickBot="1" x14ac:dyDescent="0.3">
      <c r="C26" s="12" t="s">
        <v>0</v>
      </c>
      <c r="D26" s="13" t="s">
        <v>1</v>
      </c>
      <c r="E26" s="13" t="s">
        <v>2</v>
      </c>
      <c r="F26" s="13" t="s">
        <v>13</v>
      </c>
      <c r="G26" s="13" t="s">
        <v>3</v>
      </c>
      <c r="H26" s="14" t="s">
        <v>14</v>
      </c>
      <c r="J26" s="29" t="s">
        <v>15</v>
      </c>
      <c r="K26" s="30" t="s">
        <v>16</v>
      </c>
      <c r="L26" s="32" t="s">
        <v>8</v>
      </c>
      <c r="M26" s="35" t="s">
        <v>17</v>
      </c>
      <c r="N26" s="36" t="s">
        <v>10</v>
      </c>
      <c r="O26" s="77" t="s">
        <v>11</v>
      </c>
      <c r="P26" s="144"/>
    </row>
    <row r="27" spans="1:17" x14ac:dyDescent="0.25">
      <c r="L27" s="117"/>
    </row>
    <row r="28" spans="1:17" x14ac:dyDescent="0.25">
      <c r="N28" s="17">
        <f>23+37+9+50+20</f>
        <v>139</v>
      </c>
      <c r="O28" s="10" t="s">
        <v>40</v>
      </c>
      <c r="P28" s="18" t="s">
        <v>41</v>
      </c>
    </row>
    <row r="31" spans="1:17" x14ac:dyDescent="0.25">
      <c r="P31" s="18" t="s">
        <v>58</v>
      </c>
    </row>
  </sheetData>
  <mergeCells count="1">
    <mergeCell ref="P25:P26"/>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abSelected="1" zoomScale="90" zoomScaleNormal="90" workbookViewId="0">
      <selection activeCell="P5" sqref="P5"/>
    </sheetView>
  </sheetViews>
  <sheetFormatPr defaultRowHeight="15" x14ac:dyDescent="0.25"/>
  <cols>
    <col min="1" max="1" width="8.28515625" customWidth="1"/>
    <col min="2" max="2" width="9.140625" style="1" bestFit="1" customWidth="1"/>
    <col min="3" max="3" width="3.85546875" style="15" bestFit="1" customWidth="1"/>
    <col min="4" max="4" width="3.85546875" style="15" customWidth="1"/>
    <col min="5" max="5" width="6.28515625" style="15" bestFit="1" customWidth="1"/>
    <col min="6" max="7" width="3.7109375" style="15" bestFit="1" customWidth="1"/>
    <col min="8" max="8" width="9.42578125" style="15" customWidth="1"/>
    <col min="9" max="9" width="8.7109375" style="15" customWidth="1"/>
    <col min="10" max="11" width="6.28515625" style="15" bestFit="1" customWidth="1"/>
    <col min="12" max="12" width="6.5703125" style="15" bestFit="1" customWidth="1"/>
    <col min="13" max="13" width="7.5703125" style="16" customWidth="1"/>
    <col min="14" max="14" width="7.5703125" style="17" customWidth="1"/>
    <col min="15" max="15" width="3.7109375" style="10" bestFit="1" customWidth="1"/>
    <col min="16" max="16" width="95.28515625" style="18" customWidth="1"/>
  </cols>
  <sheetData>
    <row r="1" spans="1:16" s="6" customFormat="1" ht="66.75" thickBot="1" x14ac:dyDescent="0.3">
      <c r="A1"/>
      <c r="B1" s="1"/>
      <c r="C1" s="2" t="s">
        <v>0</v>
      </c>
      <c r="D1" s="3" t="s">
        <v>1</v>
      </c>
      <c r="E1" s="3" t="s">
        <v>2</v>
      </c>
      <c r="F1" s="3" t="s">
        <v>18</v>
      </c>
      <c r="G1" s="4" t="s">
        <v>19</v>
      </c>
      <c r="H1" s="5" t="s">
        <v>4</v>
      </c>
      <c r="I1" s="24" t="s">
        <v>5</v>
      </c>
      <c r="J1" s="37" t="s">
        <v>6</v>
      </c>
      <c r="K1" s="38" t="s">
        <v>7</v>
      </c>
      <c r="L1" s="39" t="s">
        <v>8</v>
      </c>
      <c r="M1" s="40" t="s">
        <v>9</v>
      </c>
      <c r="N1" s="41" t="s">
        <v>10</v>
      </c>
      <c r="O1" s="72" t="s">
        <v>11</v>
      </c>
      <c r="P1" s="68" t="s">
        <v>12</v>
      </c>
    </row>
    <row r="2" spans="1:16" ht="213.75" customHeight="1" x14ac:dyDescent="0.25">
      <c r="A2" s="19">
        <v>0.41666666666666669</v>
      </c>
      <c r="B2" s="82" t="s">
        <v>24</v>
      </c>
      <c r="C2" s="105">
        <v>0</v>
      </c>
      <c r="D2" s="106">
        <v>0</v>
      </c>
      <c r="E2" s="106">
        <v>3</v>
      </c>
      <c r="F2" s="106">
        <v>0</v>
      </c>
      <c r="G2" s="107">
        <v>0</v>
      </c>
      <c r="H2" s="52">
        <v>3001</v>
      </c>
      <c r="I2" s="53">
        <v>3010</v>
      </c>
      <c r="J2" s="54">
        <f t="shared" ref="J2:J24" si="0">I2-H2+1</f>
        <v>10</v>
      </c>
      <c r="K2" s="55">
        <v>1</v>
      </c>
      <c r="L2" s="56">
        <f t="shared" ref="L2:L24" si="1">J2-K2</f>
        <v>9</v>
      </c>
      <c r="M2" s="57">
        <v>9</v>
      </c>
      <c r="N2" s="58">
        <v>6</v>
      </c>
      <c r="O2" s="73">
        <f>M2-SUM(C2:G2,N2)</f>
        <v>0</v>
      </c>
      <c r="P2" s="139" t="s">
        <v>53</v>
      </c>
    </row>
    <row r="3" spans="1:16" ht="26.25" customHeight="1" x14ac:dyDescent="0.25">
      <c r="A3" s="94">
        <v>0.41666666666666669</v>
      </c>
      <c r="B3" s="88" t="s">
        <v>25</v>
      </c>
      <c r="C3" s="108" t="s">
        <v>36</v>
      </c>
      <c r="D3" s="109" t="s">
        <v>36</v>
      </c>
      <c r="E3" s="110" t="s">
        <v>36</v>
      </c>
      <c r="F3" s="109" t="s">
        <v>36</v>
      </c>
      <c r="G3" s="111" t="s">
        <v>36</v>
      </c>
      <c r="H3" s="92">
        <v>3011</v>
      </c>
      <c r="I3" s="93">
        <v>3012</v>
      </c>
      <c r="J3" s="28">
        <f t="shared" si="0"/>
        <v>2</v>
      </c>
      <c r="K3" s="89">
        <v>2</v>
      </c>
      <c r="L3" s="31">
        <f t="shared" si="1"/>
        <v>0</v>
      </c>
      <c r="M3" s="102" t="s">
        <v>36</v>
      </c>
      <c r="N3" s="103" t="s">
        <v>36</v>
      </c>
      <c r="O3" s="74" t="s">
        <v>36</v>
      </c>
      <c r="P3" s="104" t="s">
        <v>52</v>
      </c>
    </row>
    <row r="4" spans="1:16" ht="26.25" customHeight="1" x14ac:dyDescent="0.25">
      <c r="A4" s="78">
        <v>0.4375</v>
      </c>
      <c r="B4" s="83" t="s">
        <v>26</v>
      </c>
      <c r="C4" s="99">
        <v>0</v>
      </c>
      <c r="D4" s="112">
        <v>0</v>
      </c>
      <c r="E4" s="112">
        <v>1</v>
      </c>
      <c r="F4" s="112">
        <v>0</v>
      </c>
      <c r="G4" s="113">
        <v>0</v>
      </c>
      <c r="H4" s="22">
        <v>3013</v>
      </c>
      <c r="I4" s="25">
        <v>3020</v>
      </c>
      <c r="J4" s="28">
        <f t="shared" si="0"/>
        <v>8</v>
      </c>
      <c r="K4" s="27">
        <v>0</v>
      </c>
      <c r="L4" s="31">
        <f t="shared" si="1"/>
        <v>8</v>
      </c>
      <c r="M4" s="33">
        <v>8</v>
      </c>
      <c r="N4" s="34">
        <v>7</v>
      </c>
      <c r="O4" s="74">
        <f t="shared" ref="O4:O24" si="2">M4-SUM(C4:G4,N4)</f>
        <v>0</v>
      </c>
      <c r="P4" s="70"/>
    </row>
    <row r="5" spans="1:16" ht="26.25" customHeight="1" x14ac:dyDescent="0.25">
      <c r="A5" s="78">
        <v>0.44791666666666669</v>
      </c>
      <c r="B5" s="83" t="s">
        <v>27</v>
      </c>
      <c r="C5" s="99">
        <v>0</v>
      </c>
      <c r="D5" s="112">
        <v>0</v>
      </c>
      <c r="E5" s="112">
        <v>2</v>
      </c>
      <c r="F5" s="112">
        <v>0</v>
      </c>
      <c r="G5" s="113">
        <v>0</v>
      </c>
      <c r="H5" s="22">
        <v>3021</v>
      </c>
      <c r="I5" s="25">
        <v>3023</v>
      </c>
      <c r="J5" s="28">
        <f>I5-H5+3</f>
        <v>5</v>
      </c>
      <c r="K5" s="26">
        <v>2</v>
      </c>
      <c r="L5" s="31">
        <f t="shared" si="1"/>
        <v>3</v>
      </c>
      <c r="M5" s="33">
        <v>3</v>
      </c>
      <c r="N5" s="34">
        <v>1</v>
      </c>
      <c r="O5" s="74">
        <f t="shared" si="2"/>
        <v>0</v>
      </c>
      <c r="P5" s="71"/>
    </row>
    <row r="6" spans="1:16" ht="26.25" customHeight="1" x14ac:dyDescent="0.25">
      <c r="A6" s="78">
        <v>0.45833333333333331</v>
      </c>
      <c r="B6" s="83" t="s">
        <v>28</v>
      </c>
      <c r="C6" s="99">
        <v>0</v>
      </c>
      <c r="D6" s="112">
        <v>0</v>
      </c>
      <c r="E6" s="112">
        <v>0</v>
      </c>
      <c r="F6" s="112">
        <v>0</v>
      </c>
      <c r="G6" s="113">
        <v>0</v>
      </c>
      <c r="H6" s="22">
        <v>3026</v>
      </c>
      <c r="I6" s="25">
        <v>3029</v>
      </c>
      <c r="J6" s="28">
        <f t="shared" si="0"/>
        <v>4</v>
      </c>
      <c r="K6" s="27">
        <v>0</v>
      </c>
      <c r="L6" s="31">
        <f t="shared" si="1"/>
        <v>4</v>
      </c>
      <c r="M6" s="33">
        <v>4</v>
      </c>
      <c r="N6" s="34">
        <v>4</v>
      </c>
      <c r="O6" s="74">
        <f t="shared" si="2"/>
        <v>0</v>
      </c>
      <c r="P6" s="70" t="s">
        <v>54</v>
      </c>
    </row>
    <row r="7" spans="1:16" ht="26.25" customHeight="1" x14ac:dyDescent="0.25">
      <c r="A7" s="78">
        <v>0.47916666666666669</v>
      </c>
      <c r="B7" s="83" t="s">
        <v>29</v>
      </c>
      <c r="C7" s="99">
        <v>0</v>
      </c>
      <c r="D7" s="112">
        <v>0</v>
      </c>
      <c r="E7" s="112">
        <v>2</v>
      </c>
      <c r="F7" s="112">
        <v>0</v>
      </c>
      <c r="G7" s="113">
        <v>0</v>
      </c>
      <c r="H7" s="22">
        <v>3032</v>
      </c>
      <c r="I7" s="25">
        <v>3040</v>
      </c>
      <c r="J7" s="28">
        <f t="shared" si="0"/>
        <v>9</v>
      </c>
      <c r="K7" s="26">
        <v>0</v>
      </c>
      <c r="L7" s="31">
        <f t="shared" si="1"/>
        <v>9</v>
      </c>
      <c r="M7" s="33">
        <v>9</v>
      </c>
      <c r="N7" s="34">
        <v>7</v>
      </c>
      <c r="O7" s="74">
        <f t="shared" si="2"/>
        <v>0</v>
      </c>
      <c r="P7" s="71"/>
    </row>
    <row r="8" spans="1:16" ht="144.75" customHeight="1" x14ac:dyDescent="0.25">
      <c r="A8" s="94">
        <v>0.47916666666666669</v>
      </c>
      <c r="B8" s="88" t="s">
        <v>30</v>
      </c>
      <c r="C8" s="108" t="s">
        <v>36</v>
      </c>
      <c r="D8" s="109" t="s">
        <v>36</v>
      </c>
      <c r="E8" s="110" t="s">
        <v>36</v>
      </c>
      <c r="F8" s="109" t="s">
        <v>36</v>
      </c>
      <c r="G8" s="111" t="s">
        <v>36</v>
      </c>
      <c r="H8" s="92">
        <v>3030</v>
      </c>
      <c r="I8" s="93">
        <v>3031</v>
      </c>
      <c r="J8" s="28">
        <f t="shared" si="0"/>
        <v>2</v>
      </c>
      <c r="K8" s="89">
        <v>2</v>
      </c>
      <c r="L8" s="31">
        <f>J8-K8</f>
        <v>0</v>
      </c>
      <c r="M8" s="102" t="s">
        <v>36</v>
      </c>
      <c r="N8" s="103" t="s">
        <v>36</v>
      </c>
      <c r="O8" s="74" t="s">
        <v>36</v>
      </c>
      <c r="P8" s="104" t="s">
        <v>48</v>
      </c>
    </row>
    <row r="9" spans="1:16" ht="39" customHeight="1" x14ac:dyDescent="0.25">
      <c r="A9" s="130">
        <v>0.5</v>
      </c>
      <c r="B9" s="131" t="s">
        <v>24</v>
      </c>
      <c r="C9" s="132">
        <v>0</v>
      </c>
      <c r="D9" s="133">
        <v>0</v>
      </c>
      <c r="E9" s="133">
        <v>0</v>
      </c>
      <c r="F9" s="133">
        <v>0</v>
      </c>
      <c r="G9" s="134">
        <v>0</v>
      </c>
      <c r="H9" s="135">
        <v>3041</v>
      </c>
      <c r="I9" s="136">
        <v>3049</v>
      </c>
      <c r="J9" s="28">
        <f>I9-H9+1+1</f>
        <v>10</v>
      </c>
      <c r="K9" s="26">
        <v>1</v>
      </c>
      <c r="L9" s="31">
        <f t="shared" ref="L9:L10" si="3">J9-K9</f>
        <v>9</v>
      </c>
      <c r="M9" s="33">
        <v>9</v>
      </c>
      <c r="N9" s="34">
        <v>9</v>
      </c>
      <c r="O9" s="74">
        <f t="shared" si="2"/>
        <v>0</v>
      </c>
      <c r="P9" s="137" t="s">
        <v>42</v>
      </c>
    </row>
    <row r="10" spans="1:16" ht="26.25" customHeight="1" x14ac:dyDescent="0.25">
      <c r="A10" s="79">
        <v>0.52083333333333337</v>
      </c>
      <c r="B10" s="84" t="s">
        <v>26</v>
      </c>
      <c r="C10" s="99">
        <v>0</v>
      </c>
      <c r="D10" s="112">
        <v>0</v>
      </c>
      <c r="E10" s="112">
        <v>1</v>
      </c>
      <c r="F10" s="112">
        <v>1</v>
      </c>
      <c r="G10" s="113">
        <v>0</v>
      </c>
      <c r="H10" s="22">
        <v>3050</v>
      </c>
      <c r="I10" s="25">
        <v>3053</v>
      </c>
      <c r="J10" s="28">
        <f t="shared" si="0"/>
        <v>4</v>
      </c>
      <c r="K10" s="26">
        <v>0</v>
      </c>
      <c r="L10" s="31">
        <f t="shared" si="3"/>
        <v>4</v>
      </c>
      <c r="M10" s="33">
        <v>4</v>
      </c>
      <c r="N10" s="34">
        <v>2</v>
      </c>
      <c r="O10" s="74">
        <f t="shared" si="2"/>
        <v>0</v>
      </c>
      <c r="P10" s="128" t="s">
        <v>45</v>
      </c>
    </row>
    <row r="11" spans="1:16" ht="150" customHeight="1" x14ac:dyDescent="0.25">
      <c r="A11" s="79">
        <v>0.53125</v>
      </c>
      <c r="B11" s="84" t="s">
        <v>27</v>
      </c>
      <c r="C11" s="99">
        <v>0</v>
      </c>
      <c r="D11" s="112">
        <v>0</v>
      </c>
      <c r="E11" s="23">
        <v>4</v>
      </c>
      <c r="F11" s="112">
        <v>1</v>
      </c>
      <c r="G11" s="113">
        <v>0</v>
      </c>
      <c r="H11" s="22">
        <v>3054</v>
      </c>
      <c r="I11" s="25">
        <v>3063</v>
      </c>
      <c r="J11" s="28">
        <f t="shared" si="0"/>
        <v>10</v>
      </c>
      <c r="K11" s="27">
        <v>0</v>
      </c>
      <c r="L11" s="31">
        <f t="shared" si="1"/>
        <v>10</v>
      </c>
      <c r="M11" s="33">
        <v>10</v>
      </c>
      <c r="N11" s="34">
        <v>5</v>
      </c>
      <c r="O11" s="74">
        <f t="shared" si="2"/>
        <v>0</v>
      </c>
      <c r="P11" s="70" t="s">
        <v>49</v>
      </c>
    </row>
    <row r="12" spans="1:16" ht="33.75" x14ac:dyDescent="0.25">
      <c r="A12" s="80">
        <v>4.1666666666666664E-2</v>
      </c>
      <c r="B12" s="84" t="s">
        <v>31</v>
      </c>
      <c r="C12" s="99">
        <v>0</v>
      </c>
      <c r="D12" s="112">
        <v>0</v>
      </c>
      <c r="E12" s="23">
        <v>3</v>
      </c>
      <c r="F12" s="112">
        <v>2</v>
      </c>
      <c r="G12" s="113">
        <v>0</v>
      </c>
      <c r="H12" s="22">
        <v>3065</v>
      </c>
      <c r="I12" s="25">
        <v>3075</v>
      </c>
      <c r="J12" s="28">
        <f t="shared" si="0"/>
        <v>11</v>
      </c>
      <c r="K12" s="26">
        <v>0</v>
      </c>
      <c r="L12" s="31">
        <f t="shared" si="1"/>
        <v>11</v>
      </c>
      <c r="M12" s="33">
        <v>11</v>
      </c>
      <c r="N12" s="34">
        <v>6</v>
      </c>
      <c r="O12" s="74">
        <f t="shared" si="2"/>
        <v>0</v>
      </c>
      <c r="P12" s="128" t="s">
        <v>55</v>
      </c>
    </row>
    <row r="13" spans="1:16" ht="26.25" customHeight="1" x14ac:dyDescent="0.25">
      <c r="A13" s="94">
        <v>4.1666666666666664E-2</v>
      </c>
      <c r="B13" s="88" t="s">
        <v>32</v>
      </c>
      <c r="C13" s="108" t="s">
        <v>36</v>
      </c>
      <c r="D13" s="109" t="s">
        <v>36</v>
      </c>
      <c r="E13" s="110" t="s">
        <v>36</v>
      </c>
      <c r="F13" s="109" t="s">
        <v>36</v>
      </c>
      <c r="G13" s="111" t="s">
        <v>36</v>
      </c>
      <c r="H13" s="92">
        <v>3064</v>
      </c>
      <c r="I13" s="93">
        <v>3064</v>
      </c>
      <c r="J13" s="28">
        <f t="shared" si="0"/>
        <v>1</v>
      </c>
      <c r="K13" s="89">
        <v>1</v>
      </c>
      <c r="L13" s="31">
        <f>J13-K13</f>
        <v>0</v>
      </c>
      <c r="M13" s="102" t="s">
        <v>36</v>
      </c>
      <c r="N13" s="103" t="s">
        <v>36</v>
      </c>
      <c r="O13" s="74" t="s">
        <v>36</v>
      </c>
      <c r="P13" s="104" t="s">
        <v>51</v>
      </c>
    </row>
    <row r="14" spans="1:16" ht="33.75" x14ac:dyDescent="0.25">
      <c r="A14" s="7">
        <v>6.25E-2</v>
      </c>
      <c r="B14" s="85" t="s">
        <v>30</v>
      </c>
      <c r="C14" s="99">
        <v>0</v>
      </c>
      <c r="D14" s="112">
        <v>0</v>
      </c>
      <c r="E14" s="23">
        <v>4</v>
      </c>
      <c r="F14" s="112">
        <v>0</v>
      </c>
      <c r="G14" s="113">
        <v>0</v>
      </c>
      <c r="H14" s="22">
        <v>3076</v>
      </c>
      <c r="I14" s="25">
        <v>3081</v>
      </c>
      <c r="J14" s="28">
        <f t="shared" si="0"/>
        <v>6</v>
      </c>
      <c r="K14" s="26">
        <v>0</v>
      </c>
      <c r="L14" s="31">
        <f t="shared" si="1"/>
        <v>6</v>
      </c>
      <c r="M14" s="33">
        <v>6</v>
      </c>
      <c r="N14" s="34">
        <v>2</v>
      </c>
      <c r="O14" s="74">
        <f t="shared" si="2"/>
        <v>0</v>
      </c>
      <c r="P14" s="128" t="s">
        <v>56</v>
      </c>
    </row>
    <row r="15" spans="1:16" ht="33.75" x14ac:dyDescent="0.25">
      <c r="A15" s="81">
        <v>8.3333333333333329E-2</v>
      </c>
      <c r="B15" s="86" t="s">
        <v>33</v>
      </c>
      <c r="C15" s="99">
        <v>0</v>
      </c>
      <c r="D15" s="112">
        <v>1</v>
      </c>
      <c r="E15" s="112">
        <v>0</v>
      </c>
      <c r="F15" s="112">
        <v>0</v>
      </c>
      <c r="G15" s="113">
        <v>0</v>
      </c>
      <c r="H15" s="22">
        <v>3082</v>
      </c>
      <c r="I15" s="25">
        <v>3085</v>
      </c>
      <c r="J15" s="28">
        <f t="shared" si="0"/>
        <v>4</v>
      </c>
      <c r="K15" s="26">
        <v>0</v>
      </c>
      <c r="L15" s="31">
        <f t="shared" si="1"/>
        <v>4</v>
      </c>
      <c r="M15" s="33">
        <v>4</v>
      </c>
      <c r="N15" s="34">
        <v>3</v>
      </c>
      <c r="O15" s="74">
        <f t="shared" si="2"/>
        <v>0</v>
      </c>
      <c r="P15" s="127" t="s">
        <v>50</v>
      </c>
    </row>
    <row r="16" spans="1:16" ht="26.25" customHeight="1" x14ac:dyDescent="0.25">
      <c r="A16" s="94">
        <v>8.3333333333333329E-2</v>
      </c>
      <c r="B16" s="88" t="s">
        <v>28</v>
      </c>
      <c r="C16" s="108" t="s">
        <v>36</v>
      </c>
      <c r="D16" s="109" t="s">
        <v>36</v>
      </c>
      <c r="E16" s="110" t="s">
        <v>36</v>
      </c>
      <c r="F16" s="109" t="s">
        <v>36</v>
      </c>
      <c r="G16" s="111" t="s">
        <v>36</v>
      </c>
      <c r="H16" s="92">
        <v>3094</v>
      </c>
      <c r="I16" s="93">
        <v>3094</v>
      </c>
      <c r="J16" s="28">
        <f t="shared" si="0"/>
        <v>1</v>
      </c>
      <c r="K16" s="89">
        <v>1</v>
      </c>
      <c r="L16" s="31">
        <f t="shared" si="1"/>
        <v>0</v>
      </c>
      <c r="M16" s="102" t="s">
        <v>36</v>
      </c>
      <c r="N16" s="103" t="s">
        <v>36</v>
      </c>
      <c r="O16" s="74" t="s">
        <v>36</v>
      </c>
      <c r="P16" s="104" t="s">
        <v>43</v>
      </c>
    </row>
    <row r="17" spans="1:16" ht="26.25" customHeight="1" x14ac:dyDescent="0.25">
      <c r="A17" s="118" t="s">
        <v>37</v>
      </c>
      <c r="B17" s="119" t="s">
        <v>35</v>
      </c>
      <c r="C17" s="120">
        <v>0</v>
      </c>
      <c r="D17" s="121">
        <v>0</v>
      </c>
      <c r="E17" s="121">
        <v>0</v>
      </c>
      <c r="F17" s="121">
        <v>0</v>
      </c>
      <c r="G17" s="122">
        <v>0</v>
      </c>
      <c r="H17" s="123">
        <v>3087</v>
      </c>
      <c r="I17" s="124">
        <v>3089</v>
      </c>
      <c r="J17" s="28">
        <f t="shared" si="0"/>
        <v>3</v>
      </c>
      <c r="K17" s="26">
        <v>0</v>
      </c>
      <c r="L17" s="31">
        <f t="shared" si="1"/>
        <v>3</v>
      </c>
      <c r="M17" s="33">
        <v>3</v>
      </c>
      <c r="N17" s="34">
        <v>3</v>
      </c>
      <c r="O17" s="74">
        <f t="shared" ref="O17" si="4">M17-SUM(C17:G17,N17)</f>
        <v>0</v>
      </c>
      <c r="P17" s="126" t="s">
        <v>38</v>
      </c>
    </row>
    <row r="18" spans="1:16" ht="26.25" customHeight="1" x14ac:dyDescent="0.25">
      <c r="A18" s="8" t="s">
        <v>20</v>
      </c>
      <c r="B18" s="85" t="s">
        <v>24</v>
      </c>
      <c r="C18" s="99">
        <v>0</v>
      </c>
      <c r="D18" s="112">
        <v>1</v>
      </c>
      <c r="E18" s="23">
        <v>2</v>
      </c>
      <c r="F18" s="112">
        <v>0</v>
      </c>
      <c r="G18" s="113">
        <v>0</v>
      </c>
      <c r="H18" s="22">
        <v>3090</v>
      </c>
      <c r="I18" s="25">
        <v>3093</v>
      </c>
      <c r="J18" s="28">
        <f t="shared" si="0"/>
        <v>4</v>
      </c>
      <c r="K18" s="26">
        <v>0</v>
      </c>
      <c r="L18" s="31">
        <f t="shared" si="1"/>
        <v>4</v>
      </c>
      <c r="M18" s="33">
        <v>4</v>
      </c>
      <c r="N18" s="34">
        <v>1</v>
      </c>
      <c r="O18" s="74">
        <f t="shared" si="2"/>
        <v>0</v>
      </c>
      <c r="P18" s="128" t="s">
        <v>45</v>
      </c>
    </row>
    <row r="19" spans="1:16" ht="26.25" customHeight="1" x14ac:dyDescent="0.25">
      <c r="A19" s="8" t="s">
        <v>21</v>
      </c>
      <c r="B19" s="85" t="s">
        <v>31</v>
      </c>
      <c r="C19" s="99">
        <v>0</v>
      </c>
      <c r="D19" s="112">
        <v>2</v>
      </c>
      <c r="E19" s="23">
        <v>3</v>
      </c>
      <c r="F19" s="112">
        <v>0</v>
      </c>
      <c r="G19" s="113">
        <v>1</v>
      </c>
      <c r="H19" s="22">
        <v>3095</v>
      </c>
      <c r="I19" s="25">
        <v>3101</v>
      </c>
      <c r="J19" s="28">
        <f t="shared" si="0"/>
        <v>7</v>
      </c>
      <c r="K19" s="26">
        <v>0</v>
      </c>
      <c r="L19" s="31">
        <f t="shared" si="1"/>
        <v>7</v>
      </c>
      <c r="M19" s="33">
        <v>7</v>
      </c>
      <c r="N19" s="34">
        <v>1</v>
      </c>
      <c r="O19" s="74">
        <f t="shared" si="2"/>
        <v>0</v>
      </c>
      <c r="P19" s="128" t="s">
        <v>45</v>
      </c>
    </row>
    <row r="20" spans="1:16" ht="26.25" customHeight="1" x14ac:dyDescent="0.25">
      <c r="A20" s="8" t="s">
        <v>22</v>
      </c>
      <c r="B20" s="85" t="s">
        <v>34</v>
      </c>
      <c r="C20" s="99">
        <v>0</v>
      </c>
      <c r="D20" s="112">
        <v>1</v>
      </c>
      <c r="E20" s="112">
        <v>0</v>
      </c>
      <c r="F20" s="112">
        <v>0</v>
      </c>
      <c r="G20" s="113">
        <v>0</v>
      </c>
      <c r="H20" s="22">
        <v>3102</v>
      </c>
      <c r="I20" s="25">
        <v>3102</v>
      </c>
      <c r="J20" s="28">
        <f t="shared" si="0"/>
        <v>1</v>
      </c>
      <c r="K20" s="27">
        <v>0</v>
      </c>
      <c r="L20" s="31">
        <f t="shared" si="1"/>
        <v>1</v>
      </c>
      <c r="M20" s="33">
        <v>1</v>
      </c>
      <c r="N20" s="34">
        <v>0</v>
      </c>
      <c r="O20" s="74">
        <f t="shared" si="2"/>
        <v>0</v>
      </c>
      <c r="P20" s="129" t="s">
        <v>57</v>
      </c>
    </row>
    <row r="21" spans="1:16" ht="26.25" customHeight="1" x14ac:dyDescent="0.25">
      <c r="A21" s="118" t="s">
        <v>39</v>
      </c>
      <c r="B21" s="119" t="s">
        <v>30</v>
      </c>
      <c r="C21" s="120">
        <v>0</v>
      </c>
      <c r="D21" s="121">
        <v>0</v>
      </c>
      <c r="E21" s="121">
        <v>1</v>
      </c>
      <c r="F21" s="121">
        <v>0</v>
      </c>
      <c r="G21" s="122">
        <v>0</v>
      </c>
      <c r="H21" s="123">
        <v>3103</v>
      </c>
      <c r="I21" s="124">
        <v>3104</v>
      </c>
      <c r="J21" s="28">
        <f>I21-H21+1</f>
        <v>2</v>
      </c>
      <c r="K21" s="27">
        <v>0</v>
      </c>
      <c r="L21" s="31">
        <f t="shared" si="1"/>
        <v>2</v>
      </c>
      <c r="M21" s="33">
        <v>2</v>
      </c>
      <c r="N21" s="34">
        <v>1</v>
      </c>
      <c r="O21" s="74">
        <f t="shared" si="2"/>
        <v>0</v>
      </c>
      <c r="P21" s="126" t="s">
        <v>44</v>
      </c>
    </row>
    <row r="22" spans="1:16" ht="26.25" customHeight="1" x14ac:dyDescent="0.25">
      <c r="A22" s="94">
        <v>0.14583333333333334</v>
      </c>
      <c r="B22" s="88" t="s">
        <v>32</v>
      </c>
      <c r="C22" s="108" t="s">
        <v>36</v>
      </c>
      <c r="D22" s="109" t="s">
        <v>36</v>
      </c>
      <c r="E22" s="110" t="s">
        <v>36</v>
      </c>
      <c r="F22" s="109" t="s">
        <v>36</v>
      </c>
      <c r="G22" s="111" t="s">
        <v>36</v>
      </c>
      <c r="H22" s="92">
        <v>3105</v>
      </c>
      <c r="I22" s="93">
        <v>3105</v>
      </c>
      <c r="J22" s="28">
        <f t="shared" si="0"/>
        <v>1</v>
      </c>
      <c r="K22" s="89">
        <v>1</v>
      </c>
      <c r="L22" s="31">
        <f t="shared" si="1"/>
        <v>0</v>
      </c>
      <c r="M22" s="102" t="s">
        <v>36</v>
      </c>
      <c r="N22" s="103" t="s">
        <v>36</v>
      </c>
      <c r="O22" s="74" t="s">
        <v>36</v>
      </c>
      <c r="P22" s="104" t="s">
        <v>47</v>
      </c>
    </row>
    <row r="23" spans="1:16" ht="26.25" customHeight="1" x14ac:dyDescent="0.25">
      <c r="A23" s="81">
        <v>0.16666666666666666</v>
      </c>
      <c r="B23" s="86" t="s">
        <v>33</v>
      </c>
      <c r="C23" s="99">
        <v>0</v>
      </c>
      <c r="D23" s="112">
        <v>1</v>
      </c>
      <c r="E23" s="125">
        <v>2</v>
      </c>
      <c r="F23" s="112">
        <v>0</v>
      </c>
      <c r="G23" s="113">
        <v>0</v>
      </c>
      <c r="H23" s="22">
        <v>3106</v>
      </c>
      <c r="I23" s="25">
        <v>3110</v>
      </c>
      <c r="J23" s="28">
        <f t="shared" si="0"/>
        <v>5</v>
      </c>
      <c r="K23" s="26">
        <v>0</v>
      </c>
      <c r="L23" s="31">
        <f t="shared" si="1"/>
        <v>5</v>
      </c>
      <c r="M23" s="33">
        <v>5</v>
      </c>
      <c r="N23" s="34">
        <v>2</v>
      </c>
      <c r="O23" s="74">
        <f t="shared" si="2"/>
        <v>0</v>
      </c>
      <c r="P23" s="70"/>
    </row>
    <row r="24" spans="1:16" ht="26.25" customHeight="1" thickBot="1" x14ac:dyDescent="0.3">
      <c r="A24" s="9" t="s">
        <v>23</v>
      </c>
      <c r="B24" s="87" t="s">
        <v>35</v>
      </c>
      <c r="C24" s="114">
        <v>0</v>
      </c>
      <c r="D24" s="115">
        <v>1</v>
      </c>
      <c r="E24" s="138">
        <v>3</v>
      </c>
      <c r="F24" s="115">
        <v>0</v>
      </c>
      <c r="G24" s="116">
        <v>0</v>
      </c>
      <c r="H24" s="61">
        <v>3111</v>
      </c>
      <c r="I24" s="62">
        <v>3119</v>
      </c>
      <c r="J24" s="63">
        <f t="shared" si="0"/>
        <v>9</v>
      </c>
      <c r="K24" s="64">
        <v>0</v>
      </c>
      <c r="L24" s="65">
        <f t="shared" si="1"/>
        <v>9</v>
      </c>
      <c r="M24" s="66">
        <v>9</v>
      </c>
      <c r="N24" s="67">
        <v>5</v>
      </c>
      <c r="O24" s="75">
        <f t="shared" si="2"/>
        <v>0</v>
      </c>
      <c r="P24" s="95"/>
    </row>
    <row r="25" spans="1:16" s="10" customFormat="1" ht="30.75" customHeight="1" x14ac:dyDescent="0.25">
      <c r="B25" s="11"/>
      <c r="C25" s="42">
        <f>SUM(C3:C24)</f>
        <v>0</v>
      </c>
      <c r="D25" s="43">
        <f>SUM(D2:D24)</f>
        <v>7</v>
      </c>
      <c r="E25" s="43">
        <f>SUM(E2:E24)</f>
        <v>31</v>
      </c>
      <c r="F25" s="43">
        <f>SUM(F2:F24)</f>
        <v>4</v>
      </c>
      <c r="G25" s="43">
        <f>SUM(G3:G24)</f>
        <v>1</v>
      </c>
      <c r="H25" s="44">
        <f>SUM(C25:G25)</f>
        <v>43</v>
      </c>
      <c r="J25" s="45">
        <f>SUM(J2:J24)</f>
        <v>119</v>
      </c>
      <c r="K25" s="46">
        <f>SUM(K2:K24)</f>
        <v>11</v>
      </c>
      <c r="L25" s="47">
        <f>J25-K25</f>
        <v>108</v>
      </c>
      <c r="M25" s="48">
        <f>SUM(M2:M24)</f>
        <v>108</v>
      </c>
      <c r="N25" s="49">
        <f>SUM(N2:N24)</f>
        <v>65</v>
      </c>
      <c r="O25" s="76">
        <f>SUM(O3:O24)</f>
        <v>0</v>
      </c>
      <c r="P25" s="143" t="s">
        <v>46</v>
      </c>
    </row>
    <row r="26" spans="1:16" ht="120" thickBot="1" x14ac:dyDescent="0.3">
      <c r="C26" s="12" t="s">
        <v>0</v>
      </c>
      <c r="D26" s="13" t="s">
        <v>1</v>
      </c>
      <c r="E26" s="13" t="s">
        <v>2</v>
      </c>
      <c r="F26" s="13" t="s">
        <v>13</v>
      </c>
      <c r="G26" s="13" t="s">
        <v>3</v>
      </c>
      <c r="H26" s="14" t="s">
        <v>14</v>
      </c>
      <c r="J26" s="29" t="s">
        <v>15</v>
      </c>
      <c r="K26" s="30" t="s">
        <v>16</v>
      </c>
      <c r="L26" s="32" t="s">
        <v>8</v>
      </c>
      <c r="M26" s="35" t="s">
        <v>17</v>
      </c>
      <c r="N26" s="36" t="s">
        <v>10</v>
      </c>
      <c r="O26" s="77" t="s">
        <v>11</v>
      </c>
      <c r="P26" s="144"/>
    </row>
    <row r="27" spans="1:16" x14ac:dyDescent="0.25">
      <c r="L27" s="117"/>
    </row>
    <row r="28" spans="1:16" x14ac:dyDescent="0.25">
      <c r="N28" s="17">
        <f>23+37+9+50+20</f>
        <v>139</v>
      </c>
      <c r="O28" s="10" t="s">
        <v>40</v>
      </c>
      <c r="P28" s="18" t="s">
        <v>41</v>
      </c>
    </row>
    <row r="31" spans="1:16" x14ac:dyDescent="0.25">
      <c r="P31" s="18" t="s">
        <v>58</v>
      </c>
    </row>
  </sheetData>
  <mergeCells count="1">
    <mergeCell ref="P25:P26"/>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90" zoomScaleNormal="90" workbookViewId="0">
      <selection activeCell="A21" sqref="A21:XFD21"/>
    </sheetView>
  </sheetViews>
  <sheetFormatPr defaultRowHeight="15" x14ac:dyDescent="0.25"/>
  <cols>
    <col min="1" max="1" width="8.28515625" customWidth="1"/>
    <col min="2" max="2" width="9.140625" style="1" bestFit="1" customWidth="1"/>
    <col min="3" max="3" width="3.85546875" style="15" bestFit="1" customWidth="1"/>
    <col min="4" max="4" width="3.85546875" style="15" customWidth="1"/>
    <col min="5" max="5" width="6.28515625" style="15" bestFit="1" customWidth="1"/>
    <col min="6" max="7" width="3.7109375" style="15" bestFit="1" customWidth="1"/>
    <col min="8" max="8" width="9.42578125" style="15" customWidth="1"/>
    <col min="9" max="9" width="8.7109375" style="15" customWidth="1"/>
    <col min="10" max="11" width="6.28515625" style="15" bestFit="1" customWidth="1"/>
    <col min="12" max="12" width="6.5703125" style="15" bestFit="1" customWidth="1"/>
    <col min="13" max="13" width="7.5703125" style="16" customWidth="1"/>
    <col min="14" max="14" width="7.5703125" style="17" customWidth="1"/>
    <col min="15" max="15" width="3.7109375" style="10" bestFit="1" customWidth="1"/>
    <col min="16" max="16" width="95.28515625" style="18" customWidth="1"/>
  </cols>
  <sheetData>
    <row r="1" spans="1:16" s="6" customFormat="1" ht="66.75" thickBot="1" x14ac:dyDescent="0.3">
      <c r="A1"/>
      <c r="B1" s="1"/>
      <c r="C1" s="2" t="s">
        <v>0</v>
      </c>
      <c r="D1" s="3" t="s">
        <v>1</v>
      </c>
      <c r="E1" s="3" t="s">
        <v>2</v>
      </c>
      <c r="F1" s="3" t="s">
        <v>18</v>
      </c>
      <c r="G1" s="4" t="s">
        <v>19</v>
      </c>
      <c r="H1" s="5" t="s">
        <v>4</v>
      </c>
      <c r="I1" s="24" t="s">
        <v>5</v>
      </c>
      <c r="J1" s="37" t="s">
        <v>6</v>
      </c>
      <c r="K1" s="38" t="s">
        <v>7</v>
      </c>
      <c r="L1" s="39" t="s">
        <v>8</v>
      </c>
      <c r="M1" s="40" t="s">
        <v>9</v>
      </c>
      <c r="N1" s="41" t="s">
        <v>10</v>
      </c>
      <c r="O1" s="72" t="s">
        <v>11</v>
      </c>
      <c r="P1" s="68" t="s">
        <v>12</v>
      </c>
    </row>
    <row r="2" spans="1:16" x14ac:dyDescent="0.25">
      <c r="A2" s="19">
        <v>0.41666666666666669</v>
      </c>
      <c r="B2" s="82" t="s">
        <v>24</v>
      </c>
      <c r="C2" s="105">
        <v>0</v>
      </c>
      <c r="D2" s="106">
        <v>0</v>
      </c>
      <c r="E2" s="106">
        <v>3</v>
      </c>
      <c r="F2" s="106">
        <v>0</v>
      </c>
      <c r="G2" s="107">
        <v>0</v>
      </c>
      <c r="H2" s="52">
        <v>3001</v>
      </c>
      <c r="I2" s="53">
        <v>3010</v>
      </c>
      <c r="J2" s="54">
        <f t="shared" ref="J2:J24" si="0">I2-H2+1</f>
        <v>10</v>
      </c>
      <c r="K2" s="55">
        <v>1</v>
      </c>
      <c r="L2" s="56">
        <f t="shared" ref="L2:L24" si="1">J2-K2</f>
        <v>9</v>
      </c>
      <c r="M2" s="57">
        <v>9</v>
      </c>
      <c r="N2" s="58">
        <v>6</v>
      </c>
      <c r="O2" s="73">
        <f>M2-SUM(C2:G2,N2)</f>
        <v>0</v>
      </c>
      <c r="P2" s="139"/>
    </row>
    <row r="3" spans="1:16" x14ac:dyDescent="0.25">
      <c r="A3" s="94">
        <v>0.41666666666666669</v>
      </c>
      <c r="B3" s="88" t="s">
        <v>25</v>
      </c>
      <c r="C3" s="108" t="s">
        <v>36</v>
      </c>
      <c r="D3" s="109" t="s">
        <v>36</v>
      </c>
      <c r="E3" s="110" t="s">
        <v>36</v>
      </c>
      <c r="F3" s="109" t="s">
        <v>36</v>
      </c>
      <c r="G3" s="111" t="s">
        <v>36</v>
      </c>
      <c r="H3" s="92">
        <v>3011</v>
      </c>
      <c r="I3" s="93">
        <v>3012</v>
      </c>
      <c r="J3" s="28">
        <f t="shared" si="0"/>
        <v>2</v>
      </c>
      <c r="K3" s="89">
        <v>2</v>
      </c>
      <c r="L3" s="31">
        <f t="shared" si="1"/>
        <v>0</v>
      </c>
      <c r="M3" s="102" t="s">
        <v>36</v>
      </c>
      <c r="N3" s="103" t="s">
        <v>36</v>
      </c>
      <c r="O3" s="74" t="s">
        <v>36</v>
      </c>
      <c r="P3" s="104"/>
    </row>
    <row r="4" spans="1:16" x14ac:dyDescent="0.25">
      <c r="A4" s="78">
        <v>0.4375</v>
      </c>
      <c r="B4" s="83" t="s">
        <v>26</v>
      </c>
      <c r="C4" s="99">
        <v>0</v>
      </c>
      <c r="D4" s="112">
        <v>0</v>
      </c>
      <c r="E4" s="112">
        <v>1</v>
      </c>
      <c r="F4" s="112">
        <v>0</v>
      </c>
      <c r="G4" s="113">
        <v>0</v>
      </c>
      <c r="H4" s="22">
        <v>3013</v>
      </c>
      <c r="I4" s="25">
        <v>3020</v>
      </c>
      <c r="J4" s="28">
        <f t="shared" si="0"/>
        <v>8</v>
      </c>
      <c r="K4" s="27">
        <v>0</v>
      </c>
      <c r="L4" s="31">
        <f t="shared" si="1"/>
        <v>8</v>
      </c>
      <c r="M4" s="33">
        <v>8</v>
      </c>
      <c r="N4" s="34">
        <v>7</v>
      </c>
      <c r="O4" s="74">
        <f t="shared" ref="O4:O24" si="2">M4-SUM(C4:G4,N4)</f>
        <v>0</v>
      </c>
      <c r="P4" s="70"/>
    </row>
    <row r="5" spans="1:16" x14ac:dyDescent="0.25">
      <c r="A5" s="78">
        <v>0.44791666666666669</v>
      </c>
      <c r="B5" s="83" t="s">
        <v>27</v>
      </c>
      <c r="C5" s="99">
        <v>0</v>
      </c>
      <c r="D5" s="112">
        <v>0</v>
      </c>
      <c r="E5" s="112">
        <v>2</v>
      </c>
      <c r="F5" s="112">
        <v>0</v>
      </c>
      <c r="G5" s="113">
        <v>0</v>
      </c>
      <c r="H5" s="22">
        <v>3021</v>
      </c>
      <c r="I5" s="25">
        <v>3023</v>
      </c>
      <c r="J5" s="28">
        <f>I5-H5+3</f>
        <v>5</v>
      </c>
      <c r="K5" s="26">
        <v>2</v>
      </c>
      <c r="L5" s="31">
        <f t="shared" si="1"/>
        <v>3</v>
      </c>
      <c r="M5" s="33">
        <v>3</v>
      </c>
      <c r="N5" s="34">
        <v>1</v>
      </c>
      <c r="O5" s="74">
        <f t="shared" si="2"/>
        <v>0</v>
      </c>
      <c r="P5" s="71"/>
    </row>
    <row r="6" spans="1:16" x14ac:dyDescent="0.25">
      <c r="A6" s="78">
        <v>0.45833333333333331</v>
      </c>
      <c r="B6" s="83" t="s">
        <v>28</v>
      </c>
      <c r="C6" s="99">
        <v>0</v>
      </c>
      <c r="D6" s="112">
        <v>0</v>
      </c>
      <c r="E6" s="112">
        <v>0</v>
      </c>
      <c r="F6" s="112">
        <v>0</v>
      </c>
      <c r="G6" s="113">
        <v>0</v>
      </c>
      <c r="H6" s="22">
        <v>3026</v>
      </c>
      <c r="I6" s="25">
        <v>3029</v>
      </c>
      <c r="J6" s="28">
        <f t="shared" si="0"/>
        <v>4</v>
      </c>
      <c r="K6" s="27">
        <v>0</v>
      </c>
      <c r="L6" s="31">
        <f t="shared" si="1"/>
        <v>4</v>
      </c>
      <c r="M6" s="33">
        <v>4</v>
      </c>
      <c r="N6" s="34">
        <v>4</v>
      </c>
      <c r="O6" s="74">
        <f t="shared" si="2"/>
        <v>0</v>
      </c>
      <c r="P6" s="70"/>
    </row>
    <row r="7" spans="1:16" x14ac:dyDescent="0.25">
      <c r="A7" s="78">
        <v>0.47916666666666669</v>
      </c>
      <c r="B7" s="83" t="s">
        <v>29</v>
      </c>
      <c r="C7" s="99">
        <v>0</v>
      </c>
      <c r="D7" s="112">
        <v>0</v>
      </c>
      <c r="E7" s="112">
        <v>2</v>
      </c>
      <c r="F7" s="112">
        <v>0</v>
      </c>
      <c r="G7" s="113">
        <v>0</v>
      </c>
      <c r="H7" s="22">
        <v>3032</v>
      </c>
      <c r="I7" s="25">
        <v>3040</v>
      </c>
      <c r="J7" s="28">
        <f t="shared" si="0"/>
        <v>9</v>
      </c>
      <c r="K7" s="26">
        <v>0</v>
      </c>
      <c r="L7" s="31">
        <f t="shared" si="1"/>
        <v>9</v>
      </c>
      <c r="M7" s="33">
        <v>9</v>
      </c>
      <c r="N7" s="34">
        <v>7</v>
      </c>
      <c r="O7" s="74">
        <f t="shared" si="2"/>
        <v>0</v>
      </c>
      <c r="P7" s="71"/>
    </row>
    <row r="8" spans="1:16" x14ac:dyDescent="0.25">
      <c r="A8" s="94">
        <v>0.47916666666666669</v>
      </c>
      <c r="B8" s="88" t="s">
        <v>30</v>
      </c>
      <c r="C8" s="108" t="s">
        <v>36</v>
      </c>
      <c r="D8" s="109" t="s">
        <v>36</v>
      </c>
      <c r="E8" s="110" t="s">
        <v>36</v>
      </c>
      <c r="F8" s="109" t="s">
        <v>36</v>
      </c>
      <c r="G8" s="111" t="s">
        <v>36</v>
      </c>
      <c r="H8" s="92">
        <v>3030</v>
      </c>
      <c r="I8" s="93">
        <v>3031</v>
      </c>
      <c r="J8" s="28">
        <f t="shared" si="0"/>
        <v>2</v>
      </c>
      <c r="K8" s="89">
        <v>2</v>
      </c>
      <c r="L8" s="31">
        <f>J8-K8</f>
        <v>0</v>
      </c>
      <c r="M8" s="102" t="s">
        <v>36</v>
      </c>
      <c r="N8" s="103" t="s">
        <v>36</v>
      </c>
      <c r="O8" s="74" t="s">
        <v>36</v>
      </c>
      <c r="P8" s="104"/>
    </row>
    <row r="9" spans="1:16" x14ac:dyDescent="0.25">
      <c r="A9" s="79">
        <v>0.5</v>
      </c>
      <c r="B9" s="140" t="s">
        <v>24</v>
      </c>
      <c r="C9" s="99">
        <v>0</v>
      </c>
      <c r="D9" s="112">
        <v>0</v>
      </c>
      <c r="E9" s="112">
        <v>0</v>
      </c>
      <c r="F9" s="112">
        <v>0</v>
      </c>
      <c r="G9" s="113">
        <v>0</v>
      </c>
      <c r="H9" s="22">
        <v>3041</v>
      </c>
      <c r="I9" s="25">
        <v>3049</v>
      </c>
      <c r="J9" s="28">
        <f>I9-H9+1+1</f>
        <v>10</v>
      </c>
      <c r="K9" s="26">
        <v>1</v>
      </c>
      <c r="L9" s="31">
        <f t="shared" ref="L9:L10" si="3">J9-K9</f>
        <v>9</v>
      </c>
      <c r="M9" s="33">
        <v>9</v>
      </c>
      <c r="N9" s="34">
        <v>9</v>
      </c>
      <c r="O9" s="74">
        <f t="shared" si="2"/>
        <v>0</v>
      </c>
      <c r="P9" s="129"/>
    </row>
    <row r="10" spans="1:16" x14ac:dyDescent="0.25">
      <c r="A10" s="79">
        <v>0.52083333333333337</v>
      </c>
      <c r="B10" s="84" t="s">
        <v>26</v>
      </c>
      <c r="C10" s="99">
        <v>0</v>
      </c>
      <c r="D10" s="112">
        <v>0</v>
      </c>
      <c r="E10" s="112">
        <v>1</v>
      </c>
      <c r="F10" s="112">
        <v>1</v>
      </c>
      <c r="G10" s="113">
        <v>0</v>
      </c>
      <c r="H10" s="22">
        <v>3050</v>
      </c>
      <c r="I10" s="25">
        <v>3053</v>
      </c>
      <c r="J10" s="28">
        <f t="shared" si="0"/>
        <v>4</v>
      </c>
      <c r="K10" s="26">
        <v>0</v>
      </c>
      <c r="L10" s="31">
        <f t="shared" si="3"/>
        <v>4</v>
      </c>
      <c r="M10" s="33">
        <v>4</v>
      </c>
      <c r="N10" s="34">
        <v>2</v>
      </c>
      <c r="O10" s="74">
        <f t="shared" si="2"/>
        <v>0</v>
      </c>
      <c r="P10" s="128"/>
    </row>
    <row r="11" spans="1:16" x14ac:dyDescent="0.25">
      <c r="A11" s="79">
        <v>0.53125</v>
      </c>
      <c r="B11" s="84" t="s">
        <v>27</v>
      </c>
      <c r="C11" s="99">
        <v>0</v>
      </c>
      <c r="D11" s="112">
        <v>0</v>
      </c>
      <c r="E11" s="23">
        <v>4</v>
      </c>
      <c r="F11" s="112">
        <v>1</v>
      </c>
      <c r="G11" s="113">
        <v>0</v>
      </c>
      <c r="H11" s="22">
        <v>3054</v>
      </c>
      <c r="I11" s="25">
        <v>3063</v>
      </c>
      <c r="J11" s="28">
        <f t="shared" si="0"/>
        <v>10</v>
      </c>
      <c r="K11" s="27">
        <v>0</v>
      </c>
      <c r="L11" s="31">
        <f t="shared" si="1"/>
        <v>10</v>
      </c>
      <c r="M11" s="33">
        <v>10</v>
      </c>
      <c r="N11" s="34">
        <v>5</v>
      </c>
      <c r="O11" s="74">
        <f t="shared" si="2"/>
        <v>0</v>
      </c>
      <c r="P11" s="70"/>
    </row>
    <row r="12" spans="1:16" x14ac:dyDescent="0.25">
      <c r="A12" s="80">
        <v>4.1666666666666664E-2</v>
      </c>
      <c r="B12" s="84" t="s">
        <v>31</v>
      </c>
      <c r="C12" s="99">
        <v>0</v>
      </c>
      <c r="D12" s="112">
        <v>0</v>
      </c>
      <c r="E12" s="23">
        <v>3</v>
      </c>
      <c r="F12" s="112">
        <v>2</v>
      </c>
      <c r="G12" s="113">
        <v>0</v>
      </c>
      <c r="H12" s="22">
        <v>3065</v>
      </c>
      <c r="I12" s="25">
        <v>3075</v>
      </c>
      <c r="J12" s="28">
        <f t="shared" si="0"/>
        <v>11</v>
      </c>
      <c r="K12" s="26">
        <v>0</v>
      </c>
      <c r="L12" s="31">
        <f t="shared" si="1"/>
        <v>11</v>
      </c>
      <c r="M12" s="33">
        <v>11</v>
      </c>
      <c r="N12" s="34">
        <v>6</v>
      </c>
      <c r="O12" s="74">
        <f t="shared" si="2"/>
        <v>0</v>
      </c>
      <c r="P12" s="128"/>
    </row>
    <row r="13" spans="1:16" x14ac:dyDescent="0.25">
      <c r="A13" s="94">
        <v>4.1666666666666664E-2</v>
      </c>
      <c r="B13" s="88" t="s">
        <v>32</v>
      </c>
      <c r="C13" s="108" t="s">
        <v>36</v>
      </c>
      <c r="D13" s="109" t="s">
        <v>36</v>
      </c>
      <c r="E13" s="110" t="s">
        <v>36</v>
      </c>
      <c r="F13" s="109" t="s">
        <v>36</v>
      </c>
      <c r="G13" s="111" t="s">
        <v>36</v>
      </c>
      <c r="H13" s="92">
        <v>3064</v>
      </c>
      <c r="I13" s="93">
        <v>3064</v>
      </c>
      <c r="J13" s="28">
        <f t="shared" si="0"/>
        <v>1</v>
      </c>
      <c r="K13" s="89">
        <v>1</v>
      </c>
      <c r="L13" s="31">
        <f>J13-K13</f>
        <v>0</v>
      </c>
      <c r="M13" s="102" t="s">
        <v>36</v>
      </c>
      <c r="N13" s="103" t="s">
        <v>36</v>
      </c>
      <c r="O13" s="74" t="s">
        <v>36</v>
      </c>
      <c r="P13" s="104"/>
    </row>
    <row r="14" spans="1:16" x14ac:dyDescent="0.25">
      <c r="A14" s="7">
        <v>6.25E-2</v>
      </c>
      <c r="B14" s="85" t="s">
        <v>30</v>
      </c>
      <c r="C14" s="99">
        <v>0</v>
      </c>
      <c r="D14" s="112">
        <v>0</v>
      </c>
      <c r="E14" s="23">
        <v>4</v>
      </c>
      <c r="F14" s="112">
        <v>0</v>
      </c>
      <c r="G14" s="113">
        <v>0</v>
      </c>
      <c r="H14" s="22">
        <v>3076</v>
      </c>
      <c r="I14" s="25">
        <v>3081</v>
      </c>
      <c r="J14" s="28">
        <f t="shared" si="0"/>
        <v>6</v>
      </c>
      <c r="K14" s="26">
        <v>0</v>
      </c>
      <c r="L14" s="31">
        <f t="shared" si="1"/>
        <v>6</v>
      </c>
      <c r="M14" s="33">
        <v>6</v>
      </c>
      <c r="N14" s="34">
        <v>2</v>
      </c>
      <c r="O14" s="74">
        <f t="shared" si="2"/>
        <v>0</v>
      </c>
      <c r="P14" s="128"/>
    </row>
    <row r="15" spans="1:16" x14ac:dyDescent="0.25">
      <c r="A15" s="81">
        <v>8.3333333333333329E-2</v>
      </c>
      <c r="B15" s="86" t="s">
        <v>33</v>
      </c>
      <c r="C15" s="99">
        <v>0</v>
      </c>
      <c r="D15" s="112">
        <v>1</v>
      </c>
      <c r="E15" s="112">
        <v>0</v>
      </c>
      <c r="F15" s="112">
        <v>0</v>
      </c>
      <c r="G15" s="113">
        <v>0</v>
      </c>
      <c r="H15" s="22">
        <v>3082</v>
      </c>
      <c r="I15" s="25">
        <v>3085</v>
      </c>
      <c r="J15" s="28">
        <f t="shared" si="0"/>
        <v>4</v>
      </c>
      <c r="K15" s="26">
        <v>0</v>
      </c>
      <c r="L15" s="31">
        <f t="shared" si="1"/>
        <v>4</v>
      </c>
      <c r="M15" s="33">
        <v>4</v>
      </c>
      <c r="N15" s="34">
        <v>3</v>
      </c>
      <c r="O15" s="74">
        <f t="shared" si="2"/>
        <v>0</v>
      </c>
      <c r="P15" s="127"/>
    </row>
    <row r="16" spans="1:16" x14ac:dyDescent="0.25">
      <c r="A16" s="94">
        <v>8.3333333333333329E-2</v>
      </c>
      <c r="B16" s="88" t="s">
        <v>28</v>
      </c>
      <c r="C16" s="108" t="s">
        <v>36</v>
      </c>
      <c r="D16" s="109" t="s">
        <v>36</v>
      </c>
      <c r="E16" s="110" t="s">
        <v>36</v>
      </c>
      <c r="F16" s="109" t="s">
        <v>36</v>
      </c>
      <c r="G16" s="111" t="s">
        <v>36</v>
      </c>
      <c r="H16" s="92">
        <v>3094</v>
      </c>
      <c r="I16" s="93">
        <v>3094</v>
      </c>
      <c r="J16" s="28">
        <f t="shared" si="0"/>
        <v>1</v>
      </c>
      <c r="K16" s="89">
        <v>1</v>
      </c>
      <c r="L16" s="31">
        <f t="shared" si="1"/>
        <v>0</v>
      </c>
      <c r="M16" s="102" t="s">
        <v>36</v>
      </c>
      <c r="N16" s="103" t="s">
        <v>36</v>
      </c>
      <c r="O16" s="74" t="s">
        <v>36</v>
      </c>
      <c r="P16" s="104"/>
    </row>
    <row r="17" spans="1:16" x14ac:dyDescent="0.25">
      <c r="A17" s="8" t="s">
        <v>37</v>
      </c>
      <c r="B17" s="85" t="s">
        <v>35</v>
      </c>
      <c r="C17" s="99">
        <v>0</v>
      </c>
      <c r="D17" s="112">
        <v>0</v>
      </c>
      <c r="E17" s="112">
        <v>0</v>
      </c>
      <c r="F17" s="112">
        <v>0</v>
      </c>
      <c r="G17" s="113">
        <v>0</v>
      </c>
      <c r="H17" s="22">
        <v>3087</v>
      </c>
      <c r="I17" s="25">
        <v>3089</v>
      </c>
      <c r="J17" s="28">
        <f t="shared" si="0"/>
        <v>3</v>
      </c>
      <c r="K17" s="26">
        <v>0</v>
      </c>
      <c r="L17" s="31">
        <f t="shared" si="1"/>
        <v>3</v>
      </c>
      <c r="M17" s="33">
        <v>3</v>
      </c>
      <c r="N17" s="34">
        <v>3</v>
      </c>
      <c r="O17" s="74">
        <f t="shared" ref="O17" si="4">M17-SUM(C17:G17,N17)</f>
        <v>0</v>
      </c>
      <c r="P17" s="126"/>
    </row>
    <row r="18" spans="1:16" x14ac:dyDescent="0.25">
      <c r="A18" s="8" t="s">
        <v>20</v>
      </c>
      <c r="B18" s="85" t="s">
        <v>24</v>
      </c>
      <c r="C18" s="99">
        <v>0</v>
      </c>
      <c r="D18" s="112">
        <v>1</v>
      </c>
      <c r="E18" s="23">
        <v>2</v>
      </c>
      <c r="F18" s="112">
        <v>0</v>
      </c>
      <c r="G18" s="113">
        <v>0</v>
      </c>
      <c r="H18" s="22">
        <v>3090</v>
      </c>
      <c r="I18" s="25">
        <v>3093</v>
      </c>
      <c r="J18" s="28">
        <f t="shared" si="0"/>
        <v>4</v>
      </c>
      <c r="K18" s="26">
        <v>0</v>
      </c>
      <c r="L18" s="31">
        <f t="shared" si="1"/>
        <v>4</v>
      </c>
      <c r="M18" s="33">
        <v>4</v>
      </c>
      <c r="N18" s="34">
        <v>1</v>
      </c>
      <c r="O18" s="74">
        <f t="shared" si="2"/>
        <v>0</v>
      </c>
      <c r="P18" s="128"/>
    </row>
    <row r="19" spans="1:16" x14ac:dyDescent="0.25">
      <c r="A19" s="8" t="s">
        <v>21</v>
      </c>
      <c r="B19" s="85" t="s">
        <v>31</v>
      </c>
      <c r="C19" s="99">
        <v>0</v>
      </c>
      <c r="D19" s="112">
        <v>2</v>
      </c>
      <c r="E19" s="23">
        <v>3</v>
      </c>
      <c r="F19" s="112">
        <v>0</v>
      </c>
      <c r="G19" s="113">
        <v>1</v>
      </c>
      <c r="H19" s="22">
        <v>3095</v>
      </c>
      <c r="I19" s="25">
        <v>3101</v>
      </c>
      <c r="J19" s="28">
        <f t="shared" si="0"/>
        <v>7</v>
      </c>
      <c r="K19" s="26">
        <v>0</v>
      </c>
      <c r="L19" s="31">
        <f t="shared" si="1"/>
        <v>7</v>
      </c>
      <c r="M19" s="33">
        <v>7</v>
      </c>
      <c r="N19" s="34">
        <v>1</v>
      </c>
      <c r="O19" s="74">
        <f t="shared" si="2"/>
        <v>0</v>
      </c>
      <c r="P19" s="128"/>
    </row>
    <row r="20" spans="1:16" x14ac:dyDescent="0.25">
      <c r="A20" s="8" t="s">
        <v>22</v>
      </c>
      <c r="B20" s="85" t="s">
        <v>34</v>
      </c>
      <c r="C20" s="99">
        <v>0</v>
      </c>
      <c r="D20" s="112">
        <v>1</v>
      </c>
      <c r="E20" s="112">
        <v>0</v>
      </c>
      <c r="F20" s="112">
        <v>0</v>
      </c>
      <c r="G20" s="113">
        <v>0</v>
      </c>
      <c r="H20" s="22">
        <v>3102</v>
      </c>
      <c r="I20" s="25">
        <v>3102</v>
      </c>
      <c r="J20" s="28">
        <f t="shared" si="0"/>
        <v>1</v>
      </c>
      <c r="K20" s="27">
        <v>0</v>
      </c>
      <c r="L20" s="31">
        <f t="shared" si="1"/>
        <v>1</v>
      </c>
      <c r="M20" s="33">
        <v>1</v>
      </c>
      <c r="N20" s="34">
        <v>0</v>
      </c>
      <c r="O20" s="74">
        <f t="shared" si="2"/>
        <v>0</v>
      </c>
      <c r="P20" s="129"/>
    </row>
    <row r="21" spans="1:16" x14ac:dyDescent="0.25">
      <c r="A21" s="8" t="s">
        <v>39</v>
      </c>
      <c r="B21" s="85" t="s">
        <v>30</v>
      </c>
      <c r="C21" s="99">
        <v>0</v>
      </c>
      <c r="D21" s="112">
        <v>0</v>
      </c>
      <c r="E21" s="112">
        <v>1</v>
      </c>
      <c r="F21" s="112">
        <v>0</v>
      </c>
      <c r="G21" s="113">
        <v>0</v>
      </c>
      <c r="H21" s="22">
        <v>3103</v>
      </c>
      <c r="I21" s="25">
        <v>3104</v>
      </c>
      <c r="J21" s="28">
        <f>I21-H21+1</f>
        <v>2</v>
      </c>
      <c r="K21" s="27">
        <v>0</v>
      </c>
      <c r="L21" s="31">
        <f t="shared" si="1"/>
        <v>2</v>
      </c>
      <c r="M21" s="33">
        <v>2</v>
      </c>
      <c r="N21" s="34">
        <v>1</v>
      </c>
      <c r="O21" s="74">
        <f t="shared" si="2"/>
        <v>0</v>
      </c>
      <c r="P21" s="129"/>
    </row>
    <row r="22" spans="1:16" x14ac:dyDescent="0.25">
      <c r="A22" s="94">
        <v>0.14583333333333334</v>
      </c>
      <c r="B22" s="88" t="s">
        <v>32</v>
      </c>
      <c r="C22" s="108" t="s">
        <v>36</v>
      </c>
      <c r="D22" s="109" t="s">
        <v>36</v>
      </c>
      <c r="E22" s="110" t="s">
        <v>36</v>
      </c>
      <c r="F22" s="109" t="s">
        <v>36</v>
      </c>
      <c r="G22" s="111" t="s">
        <v>36</v>
      </c>
      <c r="H22" s="92">
        <v>3105</v>
      </c>
      <c r="I22" s="93">
        <v>3105</v>
      </c>
      <c r="J22" s="28">
        <f t="shared" si="0"/>
        <v>1</v>
      </c>
      <c r="K22" s="89">
        <v>1</v>
      </c>
      <c r="L22" s="31">
        <f t="shared" si="1"/>
        <v>0</v>
      </c>
      <c r="M22" s="102" t="s">
        <v>36</v>
      </c>
      <c r="N22" s="103" t="s">
        <v>36</v>
      </c>
      <c r="O22" s="74" t="s">
        <v>36</v>
      </c>
      <c r="P22" s="104" t="s">
        <v>47</v>
      </c>
    </row>
    <row r="23" spans="1:16" x14ac:dyDescent="0.25">
      <c r="A23" s="81">
        <v>0.16666666666666666</v>
      </c>
      <c r="B23" s="86" t="s">
        <v>33</v>
      </c>
      <c r="C23" s="99">
        <v>0</v>
      </c>
      <c r="D23" s="112">
        <v>1</v>
      </c>
      <c r="E23" s="125">
        <v>2</v>
      </c>
      <c r="F23" s="112">
        <v>0</v>
      </c>
      <c r="G23" s="113">
        <v>0</v>
      </c>
      <c r="H23" s="22">
        <v>3106</v>
      </c>
      <c r="I23" s="25">
        <v>3110</v>
      </c>
      <c r="J23" s="28">
        <f t="shared" si="0"/>
        <v>5</v>
      </c>
      <c r="K23" s="26">
        <v>0</v>
      </c>
      <c r="L23" s="31">
        <f t="shared" si="1"/>
        <v>5</v>
      </c>
      <c r="M23" s="33">
        <v>5</v>
      </c>
      <c r="N23" s="34">
        <v>2</v>
      </c>
      <c r="O23" s="74">
        <f t="shared" si="2"/>
        <v>0</v>
      </c>
      <c r="P23" s="70"/>
    </row>
    <row r="24" spans="1:16" ht="15.75" thickBot="1" x14ac:dyDescent="0.3">
      <c r="A24" s="9" t="s">
        <v>23</v>
      </c>
      <c r="B24" s="87" t="s">
        <v>35</v>
      </c>
      <c r="C24" s="114">
        <v>0</v>
      </c>
      <c r="D24" s="115">
        <v>1</v>
      </c>
      <c r="E24" s="138">
        <v>3</v>
      </c>
      <c r="F24" s="115">
        <v>0</v>
      </c>
      <c r="G24" s="116">
        <v>0</v>
      </c>
      <c r="H24" s="61">
        <v>3111</v>
      </c>
      <c r="I24" s="62">
        <v>3119</v>
      </c>
      <c r="J24" s="63">
        <f t="shared" si="0"/>
        <v>9</v>
      </c>
      <c r="K24" s="64">
        <v>0</v>
      </c>
      <c r="L24" s="65">
        <f t="shared" si="1"/>
        <v>9</v>
      </c>
      <c r="M24" s="66">
        <v>9</v>
      </c>
      <c r="N24" s="67">
        <v>5</v>
      </c>
      <c r="O24" s="75">
        <f t="shared" si="2"/>
        <v>0</v>
      </c>
      <c r="P24" s="95"/>
    </row>
    <row r="25" spans="1:16" s="10" customFormat="1" ht="30.75" customHeight="1" x14ac:dyDescent="0.25">
      <c r="B25" s="11"/>
      <c r="C25" s="42">
        <f>SUM(C3:C24)</f>
        <v>0</v>
      </c>
      <c r="D25" s="43">
        <f>SUM(D2:D24)</f>
        <v>7</v>
      </c>
      <c r="E25" s="43">
        <f>SUM(E2:E24)</f>
        <v>31</v>
      </c>
      <c r="F25" s="43">
        <f>SUM(F2:F24)</f>
        <v>4</v>
      </c>
      <c r="G25" s="43">
        <f>SUM(G3:G24)</f>
        <v>1</v>
      </c>
      <c r="H25" s="44">
        <f>SUM(C25:G25)</f>
        <v>43</v>
      </c>
      <c r="J25" s="45">
        <f>SUM(J2:J24)</f>
        <v>119</v>
      </c>
      <c r="K25" s="46">
        <f>SUM(K2:K24)</f>
        <v>11</v>
      </c>
      <c r="L25" s="47">
        <f>J25-K25</f>
        <v>108</v>
      </c>
      <c r="M25" s="48">
        <f>SUM(M2:M24)</f>
        <v>108</v>
      </c>
      <c r="N25" s="49">
        <f>SUM(N2:N24)</f>
        <v>65</v>
      </c>
      <c r="O25" s="76">
        <f>SUM(O3:O24)</f>
        <v>0</v>
      </c>
      <c r="P25" s="143" t="s">
        <v>46</v>
      </c>
    </row>
    <row r="26" spans="1:16" ht="120" thickBot="1" x14ac:dyDescent="0.3">
      <c r="C26" s="12" t="s">
        <v>0</v>
      </c>
      <c r="D26" s="13" t="s">
        <v>1</v>
      </c>
      <c r="E26" s="13" t="s">
        <v>2</v>
      </c>
      <c r="F26" s="13" t="s">
        <v>13</v>
      </c>
      <c r="G26" s="13" t="s">
        <v>3</v>
      </c>
      <c r="H26" s="14" t="s">
        <v>14</v>
      </c>
      <c r="J26" s="29" t="s">
        <v>15</v>
      </c>
      <c r="K26" s="30" t="s">
        <v>16</v>
      </c>
      <c r="L26" s="32" t="s">
        <v>8</v>
      </c>
      <c r="M26" s="35" t="s">
        <v>17</v>
      </c>
      <c r="N26" s="36" t="s">
        <v>10</v>
      </c>
      <c r="O26" s="77" t="s">
        <v>11</v>
      </c>
      <c r="P26" s="144"/>
    </row>
    <row r="27" spans="1:16" x14ac:dyDescent="0.25">
      <c r="L27" s="117"/>
    </row>
    <row r="28" spans="1:16" x14ac:dyDescent="0.25">
      <c r="N28" s="17">
        <f>23+37+9+50+20</f>
        <v>139</v>
      </c>
      <c r="O28" s="10" t="s">
        <v>40</v>
      </c>
      <c r="P28" s="18" t="s">
        <v>41</v>
      </c>
    </row>
    <row r="31" spans="1:16" x14ac:dyDescent="0.25">
      <c r="P31" s="18" t="s">
        <v>58</v>
      </c>
    </row>
  </sheetData>
  <mergeCells count="1">
    <mergeCell ref="P25:P26"/>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zoomScale="80" zoomScaleNormal="80" workbookViewId="0">
      <selection activeCell="P11" sqref="P11"/>
    </sheetView>
  </sheetViews>
  <sheetFormatPr defaultRowHeight="15" x14ac:dyDescent="0.25"/>
  <cols>
    <col min="1" max="1" width="8.28515625" customWidth="1"/>
    <col min="2" max="2" width="8.5703125" style="1" bestFit="1" customWidth="1"/>
    <col min="3" max="3" width="3.85546875" style="15" bestFit="1" customWidth="1"/>
    <col min="4" max="4" width="3.85546875" style="15" customWidth="1"/>
    <col min="5" max="7" width="3.7109375" style="15" bestFit="1" customWidth="1"/>
    <col min="8" max="8" width="9.42578125" style="15" customWidth="1"/>
    <col min="9" max="9" width="8.7109375" style="15" customWidth="1"/>
    <col min="10" max="10" width="4.42578125" style="15" bestFit="1" customWidth="1"/>
    <col min="11" max="11" width="4.140625" style="15" bestFit="1" customWidth="1"/>
    <col min="12" max="12" width="4.42578125" style="15" bestFit="1" customWidth="1"/>
    <col min="13" max="13" width="7.5703125" style="16" customWidth="1"/>
    <col min="14" max="14" width="7.5703125" style="17" customWidth="1"/>
    <col min="15" max="15" width="3.7109375" style="10" bestFit="1" customWidth="1"/>
    <col min="16" max="16" width="69.28515625" style="18" customWidth="1"/>
  </cols>
  <sheetData>
    <row r="1" spans="1:16" s="6" customFormat="1" ht="66.75" thickBot="1" x14ac:dyDescent="0.3">
      <c r="A1"/>
      <c r="B1" s="1"/>
      <c r="C1" s="2" t="s">
        <v>0</v>
      </c>
      <c r="D1" s="3" t="s">
        <v>1</v>
      </c>
      <c r="E1" s="3" t="s">
        <v>2</v>
      </c>
      <c r="F1" s="3" t="s">
        <v>18</v>
      </c>
      <c r="G1" s="4" t="s">
        <v>19</v>
      </c>
      <c r="H1" s="5" t="s">
        <v>4</v>
      </c>
      <c r="I1" s="24" t="s">
        <v>5</v>
      </c>
      <c r="J1" s="37" t="s">
        <v>6</v>
      </c>
      <c r="K1" s="38" t="s">
        <v>7</v>
      </c>
      <c r="L1" s="39" t="s">
        <v>8</v>
      </c>
      <c r="M1" s="40" t="s">
        <v>9</v>
      </c>
      <c r="N1" s="41" t="s">
        <v>10</v>
      </c>
      <c r="O1" s="72" t="s">
        <v>11</v>
      </c>
      <c r="P1" s="68" t="s">
        <v>12</v>
      </c>
    </row>
    <row r="2" spans="1:16" ht="26.25" customHeight="1" x14ac:dyDescent="0.25">
      <c r="A2" s="19">
        <v>0.41666666666666669</v>
      </c>
      <c r="B2" s="82" t="s">
        <v>24</v>
      </c>
      <c r="C2" s="96"/>
      <c r="D2" s="50"/>
      <c r="E2" s="50"/>
      <c r="F2" s="50"/>
      <c r="G2" s="51"/>
      <c r="H2" s="52"/>
      <c r="I2" s="53"/>
      <c r="J2" s="54">
        <f t="shared" ref="J2" si="0">I2-H2+1</f>
        <v>1</v>
      </c>
      <c r="K2" s="55"/>
      <c r="L2" s="56">
        <f t="shared" ref="L2" si="1">J2-K2</f>
        <v>1</v>
      </c>
      <c r="M2" s="57"/>
      <c r="N2" s="58"/>
      <c r="O2" s="73">
        <f>M2-SUM(C2:G2,N2)</f>
        <v>0</v>
      </c>
      <c r="P2" s="69"/>
    </row>
    <row r="3" spans="1:16" ht="26.25" customHeight="1" x14ac:dyDescent="0.25">
      <c r="A3" s="94">
        <v>0.41666666666666669</v>
      </c>
      <c r="B3" s="88" t="s">
        <v>25</v>
      </c>
      <c r="C3" s="100"/>
      <c r="D3" s="89"/>
      <c r="E3" s="90"/>
      <c r="F3" s="89"/>
      <c r="G3" s="91"/>
      <c r="H3" s="92"/>
      <c r="I3" s="93"/>
      <c r="J3" s="28"/>
      <c r="K3" s="89"/>
      <c r="L3" s="31">
        <f t="shared" ref="L3:L23" si="2">J3-K3</f>
        <v>0</v>
      </c>
      <c r="M3" s="102"/>
      <c r="N3" s="103"/>
      <c r="O3" s="74">
        <f t="shared" ref="O3:O22" si="3">M3-SUM(C3:G3,N3)</f>
        <v>0</v>
      </c>
      <c r="P3" s="104"/>
    </row>
    <row r="4" spans="1:16" ht="26.25" customHeight="1" x14ac:dyDescent="0.25">
      <c r="A4" s="78">
        <v>0.4375</v>
      </c>
      <c r="B4" s="83" t="s">
        <v>26</v>
      </c>
      <c r="C4" s="98"/>
      <c r="D4" s="20"/>
      <c r="E4" s="20"/>
      <c r="F4" s="20"/>
      <c r="G4" s="21"/>
      <c r="H4" s="22"/>
      <c r="I4" s="25"/>
      <c r="J4" s="28"/>
      <c r="K4" s="27"/>
      <c r="L4" s="31">
        <f t="shared" si="2"/>
        <v>0</v>
      </c>
      <c r="M4" s="33"/>
      <c r="N4" s="34"/>
      <c r="O4" s="74">
        <f t="shared" si="3"/>
        <v>0</v>
      </c>
      <c r="P4" s="70"/>
    </row>
    <row r="5" spans="1:16" ht="26.25" customHeight="1" x14ac:dyDescent="0.25">
      <c r="A5" s="78">
        <v>0.44791666666666669</v>
      </c>
      <c r="B5" s="83" t="s">
        <v>27</v>
      </c>
      <c r="C5" s="97"/>
      <c r="D5" s="20"/>
      <c r="E5" s="20"/>
      <c r="F5" s="20"/>
      <c r="G5" s="21"/>
      <c r="H5" s="22"/>
      <c r="I5" s="25"/>
      <c r="J5" s="28"/>
      <c r="K5" s="26"/>
      <c r="L5" s="31">
        <f t="shared" si="2"/>
        <v>0</v>
      </c>
      <c r="M5" s="33"/>
      <c r="N5" s="34"/>
      <c r="O5" s="74">
        <f t="shared" si="3"/>
        <v>0</v>
      </c>
      <c r="P5" s="71"/>
    </row>
    <row r="6" spans="1:16" ht="26.25" customHeight="1" x14ac:dyDescent="0.25">
      <c r="A6" s="78">
        <v>0.45833333333333331</v>
      </c>
      <c r="B6" s="83" t="s">
        <v>28</v>
      </c>
      <c r="C6" s="98"/>
      <c r="D6" s="20"/>
      <c r="E6" s="20"/>
      <c r="F6" s="20"/>
      <c r="G6" s="21"/>
      <c r="H6" s="22"/>
      <c r="I6" s="25"/>
      <c r="J6" s="28"/>
      <c r="K6" s="27"/>
      <c r="L6" s="31">
        <f t="shared" ref="L6:L7" si="4">J6-K6</f>
        <v>0</v>
      </c>
      <c r="M6" s="33"/>
      <c r="N6" s="34"/>
      <c r="O6" s="74">
        <f t="shared" ref="O6:O10" si="5">M6-SUM(C6:G6,N6)</f>
        <v>0</v>
      </c>
      <c r="P6" s="70"/>
    </row>
    <row r="7" spans="1:16" ht="26.25" customHeight="1" x14ac:dyDescent="0.25">
      <c r="A7" s="78">
        <v>0.47916666666666669</v>
      </c>
      <c r="B7" s="83" t="s">
        <v>29</v>
      </c>
      <c r="C7" s="97"/>
      <c r="D7" s="20"/>
      <c r="E7" s="20"/>
      <c r="F7" s="20"/>
      <c r="G7" s="21"/>
      <c r="H7" s="22"/>
      <c r="I7" s="25"/>
      <c r="J7" s="28"/>
      <c r="K7" s="26"/>
      <c r="L7" s="31">
        <f t="shared" si="4"/>
        <v>0</v>
      </c>
      <c r="M7" s="33"/>
      <c r="N7" s="34"/>
      <c r="O7" s="74">
        <f t="shared" si="5"/>
        <v>0</v>
      </c>
      <c r="P7" s="71"/>
    </row>
    <row r="8" spans="1:16" ht="26.25" customHeight="1" x14ac:dyDescent="0.25">
      <c r="A8" s="94">
        <v>0.47916666666666669</v>
      </c>
      <c r="B8" s="88" t="s">
        <v>30</v>
      </c>
      <c r="C8" s="100"/>
      <c r="D8" s="89"/>
      <c r="E8" s="90"/>
      <c r="F8" s="89"/>
      <c r="G8" s="91"/>
      <c r="H8" s="92"/>
      <c r="I8" s="93"/>
      <c r="J8" s="28"/>
      <c r="K8" s="89"/>
      <c r="L8" s="31">
        <f>J8-K8</f>
        <v>0</v>
      </c>
      <c r="M8" s="102"/>
      <c r="N8" s="103"/>
      <c r="O8" s="74">
        <f t="shared" si="5"/>
        <v>0</v>
      </c>
      <c r="P8" s="104"/>
    </row>
    <row r="9" spans="1:16" ht="26.25" customHeight="1" x14ac:dyDescent="0.25">
      <c r="A9" s="79">
        <v>0.5</v>
      </c>
      <c r="B9" s="84" t="s">
        <v>24</v>
      </c>
      <c r="C9" s="97"/>
      <c r="D9" s="20"/>
      <c r="E9" s="20"/>
      <c r="F9" s="20"/>
      <c r="G9" s="21"/>
      <c r="H9" s="22"/>
      <c r="I9" s="25"/>
      <c r="J9" s="28"/>
      <c r="K9" s="26"/>
      <c r="L9" s="31">
        <f t="shared" ref="L9:L10" si="6">J9-K9</f>
        <v>0</v>
      </c>
      <c r="M9" s="33"/>
      <c r="N9" s="34"/>
      <c r="O9" s="74">
        <f t="shared" si="5"/>
        <v>0</v>
      </c>
      <c r="P9" s="70"/>
    </row>
    <row r="10" spans="1:16" ht="26.25" customHeight="1" x14ac:dyDescent="0.25">
      <c r="A10" s="79">
        <v>0.52083333333333337</v>
      </c>
      <c r="B10" s="84" t="s">
        <v>26</v>
      </c>
      <c r="C10" s="97"/>
      <c r="D10" s="20"/>
      <c r="E10" s="20"/>
      <c r="F10" s="20"/>
      <c r="G10" s="21"/>
      <c r="H10" s="22"/>
      <c r="I10" s="25"/>
      <c r="J10" s="28"/>
      <c r="K10" s="26"/>
      <c r="L10" s="31">
        <f t="shared" si="6"/>
        <v>0</v>
      </c>
      <c r="M10" s="33"/>
      <c r="N10" s="34"/>
      <c r="O10" s="74">
        <f t="shared" si="5"/>
        <v>0</v>
      </c>
      <c r="P10" s="70"/>
    </row>
    <row r="11" spans="1:16" ht="26.25" customHeight="1" x14ac:dyDescent="0.25">
      <c r="A11" s="79">
        <v>0.53125</v>
      </c>
      <c r="B11" s="84" t="s">
        <v>27</v>
      </c>
      <c r="C11" s="98"/>
      <c r="D11" s="20"/>
      <c r="E11" s="20"/>
      <c r="F11" s="20"/>
      <c r="G11" s="21"/>
      <c r="H11" s="22"/>
      <c r="I11" s="25"/>
      <c r="J11" s="28"/>
      <c r="K11" s="27"/>
      <c r="L11" s="31">
        <f t="shared" si="2"/>
        <v>0</v>
      </c>
      <c r="M11" s="33"/>
      <c r="N11" s="34"/>
      <c r="O11" s="74">
        <f t="shared" si="3"/>
        <v>0</v>
      </c>
      <c r="P11" s="70"/>
    </row>
    <row r="12" spans="1:16" ht="26.25" customHeight="1" x14ac:dyDescent="0.25">
      <c r="A12" s="80">
        <v>4.1666666666666664E-2</v>
      </c>
      <c r="B12" s="84" t="s">
        <v>31</v>
      </c>
      <c r="C12" s="97"/>
      <c r="D12" s="20"/>
      <c r="E12" s="20"/>
      <c r="F12" s="20"/>
      <c r="G12" s="21"/>
      <c r="H12" s="22"/>
      <c r="I12" s="25"/>
      <c r="J12" s="28"/>
      <c r="K12" s="26"/>
      <c r="L12" s="31">
        <f t="shared" si="2"/>
        <v>0</v>
      </c>
      <c r="M12" s="33"/>
      <c r="N12" s="34"/>
      <c r="O12" s="74">
        <f t="shared" si="3"/>
        <v>0</v>
      </c>
      <c r="P12" s="71"/>
    </row>
    <row r="13" spans="1:16" ht="26.25" customHeight="1" x14ac:dyDescent="0.25">
      <c r="A13" s="94">
        <v>4.1666666666666664E-2</v>
      </c>
      <c r="B13" s="88" t="s">
        <v>32</v>
      </c>
      <c r="C13" s="100"/>
      <c r="D13" s="89"/>
      <c r="E13" s="90"/>
      <c r="F13" s="89"/>
      <c r="G13" s="91"/>
      <c r="H13" s="92"/>
      <c r="I13" s="93"/>
      <c r="J13" s="28"/>
      <c r="K13" s="89"/>
      <c r="L13" s="31">
        <f>J13-K13</f>
        <v>0</v>
      </c>
      <c r="M13" s="102"/>
      <c r="N13" s="103"/>
      <c r="O13" s="74">
        <f t="shared" si="3"/>
        <v>0</v>
      </c>
      <c r="P13" s="104"/>
    </row>
    <row r="14" spans="1:16" ht="26.25" customHeight="1" x14ac:dyDescent="0.25">
      <c r="A14" s="7">
        <v>6.25E-2</v>
      </c>
      <c r="B14" s="85" t="s">
        <v>30</v>
      </c>
      <c r="C14" s="97"/>
      <c r="D14" s="20"/>
      <c r="E14" s="20"/>
      <c r="F14" s="20"/>
      <c r="G14" s="21"/>
      <c r="H14" s="22"/>
      <c r="I14" s="25"/>
      <c r="J14" s="28"/>
      <c r="K14" s="26"/>
      <c r="L14" s="31">
        <f t="shared" si="2"/>
        <v>0</v>
      </c>
      <c r="M14" s="33"/>
      <c r="N14" s="34"/>
      <c r="O14" s="74">
        <f t="shared" si="3"/>
        <v>0</v>
      </c>
      <c r="P14" s="70"/>
    </row>
    <row r="15" spans="1:16" ht="26.25" customHeight="1" x14ac:dyDescent="0.25">
      <c r="A15" s="81">
        <v>8.3333333333333329E-2</v>
      </c>
      <c r="B15" s="86" t="s">
        <v>33</v>
      </c>
      <c r="C15" s="97"/>
      <c r="D15" s="20"/>
      <c r="E15" s="20"/>
      <c r="F15" s="20"/>
      <c r="G15" s="21"/>
      <c r="H15" s="22"/>
      <c r="I15" s="25"/>
      <c r="J15" s="28"/>
      <c r="K15" s="26"/>
      <c r="L15" s="31">
        <f t="shared" si="2"/>
        <v>0</v>
      </c>
      <c r="M15" s="33"/>
      <c r="N15" s="34"/>
      <c r="O15" s="74">
        <f t="shared" si="3"/>
        <v>0</v>
      </c>
      <c r="P15" s="70"/>
    </row>
    <row r="16" spans="1:16" ht="26.25" customHeight="1" x14ac:dyDescent="0.25">
      <c r="A16" s="94">
        <v>8.3333333333333329E-2</v>
      </c>
      <c r="B16" s="88" t="s">
        <v>28</v>
      </c>
      <c r="C16" s="100"/>
      <c r="D16" s="89"/>
      <c r="E16" s="90"/>
      <c r="F16" s="89"/>
      <c r="G16" s="91"/>
      <c r="H16" s="92"/>
      <c r="I16" s="93"/>
      <c r="J16" s="28"/>
      <c r="K16" s="89"/>
      <c r="L16" s="31">
        <f t="shared" si="2"/>
        <v>0</v>
      </c>
      <c r="M16" s="102"/>
      <c r="N16" s="103"/>
      <c r="O16" s="74">
        <f t="shared" si="3"/>
        <v>0</v>
      </c>
      <c r="P16" s="104"/>
    </row>
    <row r="17" spans="1:16" ht="26.25" customHeight="1" x14ac:dyDescent="0.25">
      <c r="A17" s="8" t="s">
        <v>20</v>
      </c>
      <c r="B17" s="85" t="s">
        <v>24</v>
      </c>
      <c r="C17" s="98"/>
      <c r="D17" s="20"/>
      <c r="E17" s="20"/>
      <c r="F17" s="20"/>
      <c r="G17" s="21"/>
      <c r="H17" s="22"/>
      <c r="I17" s="25"/>
      <c r="J17" s="28"/>
      <c r="K17" s="26"/>
      <c r="L17" s="31">
        <f t="shared" si="2"/>
        <v>0</v>
      </c>
      <c r="M17" s="33"/>
      <c r="N17" s="34"/>
      <c r="O17" s="74">
        <f t="shared" si="3"/>
        <v>0</v>
      </c>
      <c r="P17" s="71"/>
    </row>
    <row r="18" spans="1:16" ht="26.25" customHeight="1" x14ac:dyDescent="0.25">
      <c r="A18" s="8" t="s">
        <v>21</v>
      </c>
      <c r="B18" s="85" t="s">
        <v>31</v>
      </c>
      <c r="C18" s="99"/>
      <c r="D18" s="20"/>
      <c r="E18" s="20"/>
      <c r="F18" s="20"/>
      <c r="G18" s="21"/>
      <c r="H18" s="22"/>
      <c r="I18" s="25"/>
      <c r="J18" s="28"/>
      <c r="K18" s="26"/>
      <c r="L18" s="31">
        <f t="shared" si="2"/>
        <v>0</v>
      </c>
      <c r="M18" s="33"/>
      <c r="N18" s="34"/>
      <c r="O18" s="74">
        <f t="shared" si="3"/>
        <v>0</v>
      </c>
      <c r="P18" s="70"/>
    </row>
    <row r="19" spans="1:16" ht="26.25" customHeight="1" x14ac:dyDescent="0.25">
      <c r="A19" s="8" t="s">
        <v>22</v>
      </c>
      <c r="B19" s="85" t="s">
        <v>34</v>
      </c>
      <c r="C19" s="98"/>
      <c r="D19" s="20"/>
      <c r="E19" s="20"/>
      <c r="F19" s="20"/>
      <c r="G19" s="21"/>
      <c r="H19" s="22"/>
      <c r="I19" s="25"/>
      <c r="J19" s="28"/>
      <c r="K19" s="27"/>
      <c r="L19" s="31">
        <f t="shared" si="2"/>
        <v>0</v>
      </c>
      <c r="M19" s="33"/>
      <c r="N19" s="34"/>
      <c r="O19" s="74">
        <f t="shared" si="3"/>
        <v>0</v>
      </c>
      <c r="P19" s="70"/>
    </row>
    <row r="20" spans="1:16" ht="26.25" customHeight="1" x14ac:dyDescent="0.25">
      <c r="A20" s="94">
        <v>0.14583333333333334</v>
      </c>
      <c r="B20" s="88" t="s">
        <v>32</v>
      </c>
      <c r="C20" s="100"/>
      <c r="D20" s="89"/>
      <c r="E20" s="90"/>
      <c r="F20" s="89"/>
      <c r="G20" s="91"/>
      <c r="H20" s="92"/>
      <c r="I20" s="93"/>
      <c r="J20" s="28"/>
      <c r="K20" s="89"/>
      <c r="L20" s="31">
        <f t="shared" si="2"/>
        <v>0</v>
      </c>
      <c r="M20" s="102"/>
      <c r="N20" s="103"/>
      <c r="O20" s="74">
        <f t="shared" si="3"/>
        <v>0</v>
      </c>
      <c r="P20" s="104"/>
    </row>
    <row r="21" spans="1:16" ht="26.25" customHeight="1" x14ac:dyDescent="0.25">
      <c r="A21" s="81">
        <v>0.16666666666666666</v>
      </c>
      <c r="B21" s="86" t="s">
        <v>33</v>
      </c>
      <c r="C21" s="99"/>
      <c r="D21" s="20"/>
      <c r="E21" s="20"/>
      <c r="F21" s="20"/>
      <c r="G21" s="21"/>
      <c r="H21" s="22"/>
      <c r="I21" s="25"/>
      <c r="J21" s="28"/>
      <c r="K21" s="26"/>
      <c r="L21" s="31">
        <f t="shared" si="2"/>
        <v>0</v>
      </c>
      <c r="M21" s="33"/>
      <c r="N21" s="34"/>
      <c r="O21" s="74">
        <f t="shared" si="3"/>
        <v>0</v>
      </c>
      <c r="P21" s="70"/>
    </row>
    <row r="22" spans="1:16" ht="26.25" customHeight="1" thickBot="1" x14ac:dyDescent="0.3">
      <c r="A22" s="9" t="s">
        <v>23</v>
      </c>
      <c r="B22" s="87" t="s">
        <v>35</v>
      </c>
      <c r="C22" s="101"/>
      <c r="D22" s="59"/>
      <c r="E22" s="59"/>
      <c r="F22" s="59"/>
      <c r="G22" s="60"/>
      <c r="H22" s="61"/>
      <c r="I22" s="62"/>
      <c r="J22" s="63"/>
      <c r="K22" s="64"/>
      <c r="L22" s="65">
        <f t="shared" si="2"/>
        <v>0</v>
      </c>
      <c r="M22" s="66"/>
      <c r="N22" s="67"/>
      <c r="O22" s="75">
        <f t="shared" si="3"/>
        <v>0</v>
      </c>
      <c r="P22" s="95"/>
    </row>
    <row r="23" spans="1:16" s="10" customFormat="1" ht="30.75" customHeight="1" x14ac:dyDescent="0.25">
      <c r="B23" s="11"/>
      <c r="C23" s="42">
        <f>SUM(C3:C22)</f>
        <v>0</v>
      </c>
      <c r="D23" s="43">
        <f>SUM(D3:D22)</f>
        <v>0</v>
      </c>
      <c r="E23" s="43">
        <f>SUM(E3:E22)</f>
        <v>0</v>
      </c>
      <c r="F23" s="43">
        <f>SUM(F3:F22)</f>
        <v>0</v>
      </c>
      <c r="G23" s="43">
        <f>SUM(G3:G22)</f>
        <v>0</v>
      </c>
      <c r="H23" s="44">
        <f>SUM(C23:G23)</f>
        <v>0</v>
      </c>
      <c r="J23" s="45">
        <f>SUM(J3:J22)</f>
        <v>0</v>
      </c>
      <c r="K23" s="46">
        <f>SUM(K3:K22)</f>
        <v>0</v>
      </c>
      <c r="L23" s="47">
        <f t="shared" si="2"/>
        <v>0</v>
      </c>
      <c r="M23" s="48">
        <f>SUM(M2:M22)</f>
        <v>0</v>
      </c>
      <c r="N23" s="49">
        <f>SUM(N2:N22)</f>
        <v>0</v>
      </c>
      <c r="O23" s="76">
        <f>SUM(O3:O22)</f>
        <v>0</v>
      </c>
      <c r="P23" s="143"/>
    </row>
    <row r="24" spans="1:16" ht="120" thickBot="1" x14ac:dyDescent="0.3">
      <c r="C24" s="12" t="s">
        <v>0</v>
      </c>
      <c r="D24" s="13" t="s">
        <v>1</v>
      </c>
      <c r="E24" s="13" t="s">
        <v>2</v>
      </c>
      <c r="F24" s="13" t="s">
        <v>13</v>
      </c>
      <c r="G24" s="13" t="s">
        <v>3</v>
      </c>
      <c r="H24" s="14" t="s">
        <v>14</v>
      </c>
      <c r="J24" s="29" t="s">
        <v>15</v>
      </c>
      <c r="K24" s="30" t="s">
        <v>16</v>
      </c>
      <c r="L24" s="32" t="s">
        <v>8</v>
      </c>
      <c r="M24" s="35" t="s">
        <v>17</v>
      </c>
      <c r="N24" s="36" t="s">
        <v>10</v>
      </c>
      <c r="O24" s="77" t="s">
        <v>11</v>
      </c>
      <c r="P24" s="144"/>
    </row>
  </sheetData>
  <mergeCells count="1">
    <mergeCell ref="P23:P24"/>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07.22 (4)</vt:lpstr>
      <vt:lpstr>07.22 (3)</vt:lpstr>
      <vt:lpstr>07.22 (2)</vt:lpstr>
      <vt:lpstr>07.22</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BKB</dc:creator>
  <cp:lastModifiedBy>BKB</cp:lastModifiedBy>
  <dcterms:created xsi:type="dcterms:W3CDTF">2023-07-22T01:25:20Z</dcterms:created>
  <dcterms:modified xsi:type="dcterms:W3CDTF">2023-08-01T14:26:31Z</dcterms:modified>
</cp:coreProperties>
</file>