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4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4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5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57" documentId="8_{52747CFD-3C5A-4125-83FE-FD7755714CE5}" xr6:coauthVersionLast="47" xr6:coauthVersionMax="47" xr10:uidLastSave="{BBC7953B-2E4E-4F05-878C-76BFF9F61F0A}"/>
  <bookViews>
    <workbookView xWindow="-28920" yWindow="-120" windowWidth="29040" windowHeight="15840" xr2:uid="{4137FAD1-3CF4-4BE9-A0AF-08DF719C60FA}"/>
  </bookViews>
  <sheets>
    <sheet name="MAR" sheetId="6" r:id="rId1"/>
    <sheet name="SW12" sheetId="7" r:id="rId2"/>
    <sheet name="SW13" sheetId="10" r:id="rId3"/>
    <sheet name="SW14" sheetId="8" r:id="rId4"/>
    <sheet name="SW15" sheetId="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I10" i="10"/>
  <c r="H10" i="10"/>
  <c r="G10" i="10"/>
  <c r="F10" i="10"/>
  <c r="E10" i="10"/>
  <c r="D10" i="10"/>
  <c r="C10" i="10"/>
  <c r="B10" i="10"/>
  <c r="R9" i="10"/>
  <c r="O9" i="10"/>
  <c r="K9" i="10"/>
  <c r="J9" i="10"/>
  <c r="I9" i="10"/>
  <c r="H9" i="10"/>
  <c r="Q9" i="10" s="1"/>
  <c r="G9" i="10"/>
  <c r="P9" i="10" s="1"/>
  <c r="F9" i="10"/>
  <c r="E9" i="10"/>
  <c r="D9" i="10"/>
  <c r="M9" i="10" s="1"/>
  <c r="C9" i="10"/>
  <c r="L9" i="10" s="1"/>
  <c r="B9" i="10"/>
  <c r="R8" i="10"/>
  <c r="J8" i="10"/>
  <c r="I8" i="10"/>
  <c r="H8" i="10"/>
  <c r="Q8" i="10" s="1"/>
  <c r="G8" i="10"/>
  <c r="P8" i="10" s="1"/>
  <c r="F8" i="10"/>
  <c r="E8" i="10"/>
  <c r="D8" i="10"/>
  <c r="M8" i="10" s="1"/>
  <c r="C8" i="10"/>
  <c r="L8" i="10" s="1"/>
  <c r="B8" i="10"/>
  <c r="K8" i="10" s="1"/>
  <c r="R7" i="10"/>
  <c r="M7" i="10"/>
  <c r="J7" i="10"/>
  <c r="I7" i="10"/>
  <c r="H7" i="10"/>
  <c r="Q7" i="10" s="1"/>
  <c r="G7" i="10"/>
  <c r="P7" i="10" s="1"/>
  <c r="F7" i="10"/>
  <c r="E7" i="10"/>
  <c r="D7" i="10"/>
  <c r="C7" i="10"/>
  <c r="L7" i="10" s="1"/>
  <c r="B7" i="10"/>
  <c r="R6" i="10"/>
  <c r="J6" i="10"/>
  <c r="I6" i="10"/>
  <c r="K6" i="10" s="1"/>
  <c r="H6" i="10"/>
  <c r="G6" i="10"/>
  <c r="F6" i="10"/>
  <c r="E6" i="10"/>
  <c r="D6" i="10"/>
  <c r="C6" i="10"/>
  <c r="B6" i="10"/>
  <c r="R5" i="10"/>
  <c r="J5" i="10"/>
  <c r="I5" i="10"/>
  <c r="K5" i="10" s="1"/>
  <c r="H5" i="10"/>
  <c r="G5" i="10"/>
  <c r="F5" i="10"/>
  <c r="O5" i="10" s="1"/>
  <c r="E5" i="10"/>
  <c r="N5" i="10" s="1"/>
  <c r="D5" i="10"/>
  <c r="C5" i="10"/>
  <c r="B5" i="10"/>
  <c r="R4" i="10"/>
  <c r="K4" i="10"/>
  <c r="J4" i="10"/>
  <c r="I4" i="10"/>
  <c r="H4" i="10"/>
  <c r="Q4" i="10" s="1"/>
  <c r="G4" i="10"/>
  <c r="P4" i="10" s="1"/>
  <c r="F4" i="10"/>
  <c r="O4" i="10" s="1"/>
  <c r="E4" i="10"/>
  <c r="D4" i="10"/>
  <c r="M4" i="10" s="1"/>
  <c r="C4" i="10"/>
  <c r="L4" i="10" s="1"/>
  <c r="B4" i="10"/>
  <c r="N4" i="10" s="1"/>
  <c r="R3" i="10"/>
  <c r="P3" i="10"/>
  <c r="J3" i="10"/>
  <c r="I3" i="10"/>
  <c r="I11" i="10" s="1"/>
  <c r="I4" i="6" s="1"/>
  <c r="H3" i="10"/>
  <c r="G3" i="10"/>
  <c r="F3" i="10"/>
  <c r="E3" i="10"/>
  <c r="E11" i="10" s="1"/>
  <c r="E4" i="6" s="1"/>
  <c r="D3" i="10"/>
  <c r="C3" i="10"/>
  <c r="B3" i="10"/>
  <c r="O3" i="10" s="1"/>
  <c r="Q3" i="10" l="1"/>
  <c r="B11" i="10"/>
  <c r="B4" i="6" s="1"/>
  <c r="O6" i="10"/>
  <c r="C11" i="10"/>
  <c r="C4" i="6" s="1"/>
  <c r="G11" i="10"/>
  <c r="G4" i="6" s="1"/>
  <c r="L3" i="10"/>
  <c r="L5" i="10"/>
  <c r="P5" i="10"/>
  <c r="L6" i="10"/>
  <c r="P6" i="10"/>
  <c r="N7" i="10"/>
  <c r="K7" i="10"/>
  <c r="N8" i="10"/>
  <c r="N9" i="10"/>
  <c r="D11" i="10"/>
  <c r="D4" i="6" s="1"/>
  <c r="H11" i="10"/>
  <c r="H4" i="6" s="1"/>
  <c r="M3" i="10"/>
  <c r="M5" i="10"/>
  <c r="Q5" i="10"/>
  <c r="M6" i="10"/>
  <c r="Q6" i="10"/>
  <c r="O7" i="10"/>
  <c r="O8" i="10"/>
  <c r="N6" i="10"/>
  <c r="F11" i="10"/>
  <c r="F4" i="6" s="1"/>
  <c r="N3" i="10"/>
  <c r="K3" i="10"/>
  <c r="A6" i="6" l="1"/>
  <c r="I10" i="9"/>
  <c r="H10" i="9"/>
  <c r="G10" i="9"/>
  <c r="F10" i="9"/>
  <c r="E10" i="9"/>
  <c r="D10" i="9"/>
  <c r="C10" i="9"/>
  <c r="B10" i="9"/>
  <c r="R9" i="9"/>
  <c r="K9" i="9"/>
  <c r="J9" i="9"/>
  <c r="I9" i="9"/>
  <c r="H9" i="9"/>
  <c r="G9" i="9"/>
  <c r="P9" i="9" s="1"/>
  <c r="F9" i="9"/>
  <c r="O9" i="9" s="1"/>
  <c r="E9" i="9"/>
  <c r="N9" i="9" s="1"/>
  <c r="D9" i="9"/>
  <c r="M9" i="9" s="1"/>
  <c r="C9" i="9"/>
  <c r="L9" i="9" s="1"/>
  <c r="B9" i="9"/>
  <c r="R8" i="9"/>
  <c r="J8" i="9"/>
  <c r="I8" i="9"/>
  <c r="H8" i="9"/>
  <c r="Q8" i="9" s="1"/>
  <c r="G8" i="9"/>
  <c r="P8" i="9" s="1"/>
  <c r="F8" i="9"/>
  <c r="E8" i="9"/>
  <c r="D8" i="9"/>
  <c r="M8" i="9" s="1"/>
  <c r="C8" i="9"/>
  <c r="L8" i="9" s="1"/>
  <c r="B8" i="9"/>
  <c r="R7" i="9"/>
  <c r="O7" i="9"/>
  <c r="J7" i="9"/>
  <c r="I7" i="9"/>
  <c r="K7" i="9" s="1"/>
  <c r="H7" i="9"/>
  <c r="Q7" i="9" s="1"/>
  <c r="G7" i="9"/>
  <c r="F7" i="9"/>
  <c r="E7" i="9"/>
  <c r="N7" i="9" s="1"/>
  <c r="D7" i="9"/>
  <c r="M7" i="9" s="1"/>
  <c r="C7" i="9"/>
  <c r="B7" i="9"/>
  <c r="R6" i="9"/>
  <c r="J6" i="9"/>
  <c r="I6" i="9"/>
  <c r="H6" i="9"/>
  <c r="G6" i="9"/>
  <c r="F6" i="9"/>
  <c r="E6" i="9"/>
  <c r="D6" i="9"/>
  <c r="C6" i="9"/>
  <c r="B6" i="9"/>
  <c r="P6" i="9" s="1"/>
  <c r="R5" i="9"/>
  <c r="J5" i="9"/>
  <c r="I5" i="9"/>
  <c r="K5" i="9" s="1"/>
  <c r="H5" i="9"/>
  <c r="Q5" i="9" s="1"/>
  <c r="G5" i="9"/>
  <c r="P5" i="9" s="1"/>
  <c r="F5" i="9"/>
  <c r="O5" i="9" s="1"/>
  <c r="E5" i="9"/>
  <c r="N5" i="9" s="1"/>
  <c r="D5" i="9"/>
  <c r="M5" i="9" s="1"/>
  <c r="C5" i="9"/>
  <c r="L5" i="9" s="1"/>
  <c r="B5" i="9"/>
  <c r="R4" i="9"/>
  <c r="P4" i="9"/>
  <c r="J4" i="9"/>
  <c r="I4" i="9"/>
  <c r="H4" i="9"/>
  <c r="Q4" i="9" s="1"/>
  <c r="G4" i="9"/>
  <c r="F4" i="9"/>
  <c r="E4" i="9"/>
  <c r="D4" i="9"/>
  <c r="M4" i="9" s="1"/>
  <c r="C4" i="9"/>
  <c r="L4" i="9" s="1"/>
  <c r="B4" i="9"/>
  <c r="R3" i="9"/>
  <c r="Q3" i="9"/>
  <c r="J3" i="9"/>
  <c r="I3" i="9"/>
  <c r="I11" i="9" s="1"/>
  <c r="I6" i="6" s="1"/>
  <c r="H3" i="9"/>
  <c r="G3" i="9"/>
  <c r="F3" i="9"/>
  <c r="O3" i="9" s="1"/>
  <c r="E3" i="9"/>
  <c r="E11" i="9" s="1"/>
  <c r="E6" i="6" s="1"/>
  <c r="D3" i="9"/>
  <c r="D11" i="9" s="1"/>
  <c r="D6" i="6" s="1"/>
  <c r="C3" i="9"/>
  <c r="B3" i="9"/>
  <c r="O6" i="9" l="1"/>
  <c r="Q9" i="9"/>
  <c r="L3" i="9"/>
  <c r="P3" i="9"/>
  <c r="M3" i="9"/>
  <c r="K4" i="9"/>
  <c r="O4" i="9"/>
  <c r="M6" i="9"/>
  <c r="Q6" i="9"/>
  <c r="H11" i="9"/>
  <c r="H6" i="6" s="1"/>
  <c r="K6" i="9"/>
  <c r="L7" i="9"/>
  <c r="P7" i="9"/>
  <c r="K8" i="9"/>
  <c r="O8" i="9"/>
  <c r="N6" i="9"/>
  <c r="B11" i="9"/>
  <c r="B6" i="6" s="1"/>
  <c r="F11" i="9"/>
  <c r="F6" i="6" s="1"/>
  <c r="N3" i="9"/>
  <c r="C11" i="9"/>
  <c r="C6" i="6" s="1"/>
  <c r="G11" i="9"/>
  <c r="G6" i="6" s="1"/>
  <c r="K3" i="9"/>
  <c r="N4" i="9"/>
  <c r="L6" i="9"/>
  <c r="N8" i="9"/>
  <c r="C5" i="6" l="1"/>
  <c r="D5" i="6"/>
  <c r="E5" i="6"/>
  <c r="F5" i="6"/>
  <c r="G5" i="6"/>
  <c r="H5" i="6"/>
  <c r="I5" i="6"/>
  <c r="B5" i="6"/>
  <c r="R5" i="6" s="1"/>
  <c r="A5" i="6"/>
  <c r="I10" i="8"/>
  <c r="H10" i="8"/>
  <c r="G10" i="8"/>
  <c r="F10" i="8"/>
  <c r="E10" i="8"/>
  <c r="D10" i="8"/>
  <c r="C10" i="8"/>
  <c r="B10" i="8"/>
  <c r="R9" i="8"/>
  <c r="O9" i="8"/>
  <c r="K9" i="8"/>
  <c r="J9" i="8"/>
  <c r="Q9" i="8"/>
  <c r="P9" i="8"/>
  <c r="N9" i="8"/>
  <c r="M9" i="8"/>
  <c r="L9" i="8"/>
  <c r="R8" i="8"/>
  <c r="P8" i="8"/>
  <c r="O8" i="8"/>
  <c r="L8" i="8"/>
  <c r="J8" i="8"/>
  <c r="K8" i="8"/>
  <c r="Q8" i="8"/>
  <c r="N8" i="8"/>
  <c r="M8" i="8"/>
  <c r="R7" i="8"/>
  <c r="Q7" i="8"/>
  <c r="M7" i="8"/>
  <c r="J7" i="8"/>
  <c r="K7" i="8"/>
  <c r="O7" i="8"/>
  <c r="N7" i="8"/>
  <c r="P7" i="8"/>
  <c r="R6" i="8"/>
  <c r="J6" i="8"/>
  <c r="Q6" i="8"/>
  <c r="P6" i="8"/>
  <c r="O6" i="8"/>
  <c r="M6" i="8"/>
  <c r="L6" i="8"/>
  <c r="K6" i="8"/>
  <c r="R5" i="8"/>
  <c r="O5" i="8"/>
  <c r="K5" i="8"/>
  <c r="J5" i="8"/>
  <c r="Q5" i="8"/>
  <c r="P5" i="8"/>
  <c r="N5" i="8"/>
  <c r="M5" i="8"/>
  <c r="C11" i="8"/>
  <c r="R4" i="8"/>
  <c r="P4" i="8"/>
  <c r="L4" i="8"/>
  <c r="J4" i="8"/>
  <c r="K4" i="8"/>
  <c r="Q4" i="8"/>
  <c r="O4" i="8"/>
  <c r="N4" i="8"/>
  <c r="M4" i="8"/>
  <c r="R3" i="8"/>
  <c r="Q3" i="8"/>
  <c r="M3" i="8"/>
  <c r="J3" i="8"/>
  <c r="I11" i="8"/>
  <c r="H11" i="8"/>
  <c r="P3" i="8"/>
  <c r="O3" i="8"/>
  <c r="E11" i="8"/>
  <c r="D11" i="8"/>
  <c r="L3" i="8"/>
  <c r="C3" i="6"/>
  <c r="D3" i="6"/>
  <c r="E3" i="6"/>
  <c r="F3" i="6"/>
  <c r="G3" i="6"/>
  <c r="H3" i="6"/>
  <c r="I3" i="6"/>
  <c r="B3" i="6"/>
  <c r="A3" i="6"/>
  <c r="I10" i="7"/>
  <c r="H10" i="7"/>
  <c r="G10" i="7"/>
  <c r="F10" i="7"/>
  <c r="E10" i="7"/>
  <c r="D10" i="7"/>
  <c r="C10" i="7"/>
  <c r="B10" i="7"/>
  <c r="Q9" i="7"/>
  <c r="O9" i="7"/>
  <c r="M9" i="7"/>
  <c r="K9" i="7"/>
  <c r="J9" i="7"/>
  <c r="R9" i="7"/>
  <c r="P9" i="7"/>
  <c r="N9" i="7"/>
  <c r="L9" i="7"/>
  <c r="P8" i="7"/>
  <c r="L8" i="7"/>
  <c r="J8" i="7"/>
  <c r="K8" i="7"/>
  <c r="Q8" i="7"/>
  <c r="O8" i="7"/>
  <c r="M8" i="7"/>
  <c r="R8" i="7"/>
  <c r="Q7" i="7"/>
  <c r="O7" i="7"/>
  <c r="M7" i="7"/>
  <c r="J7" i="7"/>
  <c r="K7" i="7"/>
  <c r="P7" i="7"/>
  <c r="N7" i="7"/>
  <c r="L7" i="7"/>
  <c r="J6" i="7"/>
  <c r="K6" i="7"/>
  <c r="Q6" i="7"/>
  <c r="O6" i="7"/>
  <c r="M6" i="7"/>
  <c r="R6" i="7"/>
  <c r="Q5" i="7"/>
  <c r="O5" i="7"/>
  <c r="M5" i="7"/>
  <c r="K5" i="7"/>
  <c r="J5" i="7"/>
  <c r="R5" i="7"/>
  <c r="P5" i="7"/>
  <c r="N5" i="7"/>
  <c r="L5" i="7"/>
  <c r="P4" i="7"/>
  <c r="L4" i="7"/>
  <c r="J4" i="7"/>
  <c r="K4" i="7"/>
  <c r="Q4" i="7"/>
  <c r="O4" i="7"/>
  <c r="M4" i="7"/>
  <c r="R4" i="7"/>
  <c r="Q3" i="7"/>
  <c r="O3" i="7"/>
  <c r="M3" i="7"/>
  <c r="J3" i="7"/>
  <c r="I11" i="7"/>
  <c r="H11" i="7"/>
  <c r="P3" i="7"/>
  <c r="E11" i="7"/>
  <c r="D11" i="7"/>
  <c r="L3" i="7"/>
  <c r="R3" i="6"/>
  <c r="R4" i="6"/>
  <c r="R6" i="6"/>
  <c r="N6" i="8" l="1"/>
  <c r="F11" i="8"/>
  <c r="N3" i="8"/>
  <c r="L5" i="8"/>
  <c r="G11" i="8"/>
  <c r="K3" i="8"/>
  <c r="B11" i="8"/>
  <c r="L7" i="8"/>
  <c r="N6" i="7"/>
  <c r="B11" i="7"/>
  <c r="F11" i="7"/>
  <c r="N3" i="7"/>
  <c r="R3" i="7"/>
  <c r="R7" i="7"/>
  <c r="C11" i="7"/>
  <c r="G11" i="7"/>
  <c r="L6" i="7"/>
  <c r="P6" i="7"/>
  <c r="N8" i="7"/>
  <c r="K3" i="7"/>
  <c r="N4" i="7"/>
  <c r="Q5" i="6"/>
  <c r="P5" i="6"/>
  <c r="O5" i="6"/>
  <c r="N5" i="6"/>
  <c r="M5" i="6"/>
  <c r="L5" i="6"/>
  <c r="K5" i="6"/>
  <c r="J5" i="6"/>
  <c r="Q4" i="6" l="1"/>
  <c r="P4" i="6"/>
  <c r="O4" i="6"/>
  <c r="N4" i="6"/>
  <c r="M4" i="6"/>
  <c r="L4" i="6"/>
  <c r="K4" i="6"/>
  <c r="J4" i="6"/>
  <c r="E8" i="6"/>
  <c r="F8" i="6"/>
  <c r="D8" i="6"/>
  <c r="I7" i="6"/>
  <c r="G7" i="6"/>
  <c r="H7" i="6"/>
  <c r="F7" i="6"/>
  <c r="E7" i="6"/>
  <c r="D7" i="6"/>
  <c r="C7" i="6"/>
  <c r="B7" i="6"/>
  <c r="Q6" i="6"/>
  <c r="P6" i="6"/>
  <c r="O6" i="6"/>
  <c r="N6" i="6"/>
  <c r="M6" i="6"/>
  <c r="L6" i="6"/>
  <c r="K6" i="6"/>
  <c r="J6" i="6"/>
  <c r="Q3" i="6"/>
  <c r="P3" i="6"/>
  <c r="O3" i="6"/>
  <c r="N3" i="6"/>
  <c r="M3" i="6"/>
  <c r="L3" i="6"/>
  <c r="K3" i="6"/>
  <c r="J3" i="6"/>
  <c r="H8" i="6" l="1"/>
  <c r="I8" i="6"/>
  <c r="C8" i="6"/>
  <c r="C9" i="6" s="1"/>
  <c r="G8" i="6"/>
  <c r="B8" i="6"/>
  <c r="H9" i="6" l="1"/>
  <c r="E9" i="6" s="1"/>
  <c r="D9" i="6"/>
</calcChain>
</file>

<file path=xl/sharedStrings.xml><?xml version="1.0" encoding="utf-8"?>
<sst xmlns="http://schemas.openxmlformats.org/spreadsheetml/2006/main" count="122" uniqueCount="27">
  <si>
    <t># Printed</t>
  </si>
  <si>
    <t>Bypass</t>
  </si>
  <si>
    <t>No Show</t>
  </si>
  <si>
    <t>Declined</t>
  </si>
  <si>
    <t>Duplicates</t>
  </si>
  <si>
    <t>Digital-only</t>
  </si>
  <si>
    <t>Stolen</t>
  </si>
  <si>
    <t># Sold</t>
  </si>
  <si>
    <t>Week Totals</t>
  </si>
  <si>
    <t>Overall weekly
Success Rate</t>
  </si>
  <si>
    <t>^% of total potential sales lost to no customer return^</t>
  </si>
  <si>
    <t>waste sheets</t>
  </si>
  <si>
    <t>^ % of unsuccessful sales due to no customer return</t>
  </si>
  <si>
    <r>
      <rPr>
        <b/>
        <sz val="20"/>
        <color theme="1"/>
        <rFont val="Aptos Narrow"/>
        <scheme val="minor"/>
      </rPr>
      <t xml:space="preserve">MONTHLY REPORT [MARCH] </t>
    </r>
    <r>
      <rPr>
        <sz val="20"/>
        <color theme="1"/>
        <rFont val="Aptos Narrow"/>
        <scheme val="minor"/>
      </rPr>
      <t>(3/04 - 3/31)</t>
    </r>
  </si>
  <si>
    <r>
      <rPr>
        <b/>
        <sz val="20"/>
        <color theme="1"/>
        <rFont val="Aptos Narrow"/>
        <scheme val="minor"/>
      </rPr>
      <t xml:space="preserve">WEEK 12 </t>
    </r>
    <r>
      <rPr>
        <sz val="20"/>
        <color theme="1"/>
        <rFont val="Aptos Narrow"/>
        <scheme val="minor"/>
      </rPr>
      <t>(04/01 - 04/07)</t>
    </r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</si>
  <si>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</si>
  <si>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</si>
  <si>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</si>
  <si>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</si>
  <si>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</si>
  <si>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</si>
  <si>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</si>
  <si>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</si>
  <si>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r>
      <rPr>
        <b/>
        <sz val="20"/>
        <color theme="1"/>
        <rFont val="Aptos Narrow"/>
        <family val="2"/>
        <scheme val="minor"/>
      </rPr>
      <t xml:space="preserve">WEEK  14 </t>
    </r>
    <r>
      <rPr>
        <sz val="20"/>
        <color theme="1"/>
        <rFont val="Aptos Narrow"/>
        <family val="2"/>
        <scheme val="minor"/>
      </rPr>
      <t>(04/15 - 04/21)</t>
    </r>
  </si>
  <si>
    <r>
      <rPr>
        <b/>
        <sz val="20"/>
        <color theme="1"/>
        <rFont val="Aptos Narrow"/>
        <family val="2"/>
        <scheme val="minor"/>
      </rPr>
      <t xml:space="preserve">WEEK 15 </t>
    </r>
    <r>
      <rPr>
        <sz val="20"/>
        <color theme="1"/>
        <rFont val="Aptos Narrow"/>
        <family val="2"/>
        <scheme val="minor"/>
      </rPr>
      <t>(04/22 - 04/27)</t>
    </r>
  </si>
  <si>
    <t>Snoopy -dups</t>
  </si>
  <si>
    <r>
      <rPr>
        <b/>
        <sz val="20"/>
        <color theme="1"/>
        <rFont val="Aptos Narrow"/>
        <family val="2"/>
        <scheme val="minor"/>
      </rPr>
      <t xml:space="preserve">WEEK 13 </t>
    </r>
    <r>
      <rPr>
        <sz val="20"/>
        <color theme="1"/>
        <rFont val="Aptos Narrow"/>
        <family val="2"/>
        <scheme val="minor"/>
      </rPr>
      <t>(04/08 - 04/14)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</si>
</sst>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9"/>
      <color theme="1"/>
      <name val="Aptos Narrow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textRotation="90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9" fontId="4" fillId="0" borderId="0" xfId="1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9" fontId="16" fillId="0" borderId="0" xfId="1" applyFont="1" applyAlignment="1">
      <alignment horizontal="center"/>
    </xf>
    <xf numFmtId="0" fontId="6" fillId="3" borderId="0" xfId="0" applyFont="1" applyFill="1"/>
    <xf numFmtId="0" fontId="4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" fillId="3" borderId="0" xfId="0" applyFont="1" applyFill="1"/>
    <xf numFmtId="0" fontId="4" fillId="4" borderId="0" xfId="0" applyFont="1" applyFill="1"/>
    <xf numFmtId="0" fontId="22" fillId="0" borderId="0" xfId="0" applyFont="1" applyAlignment="1">
      <alignment horizontal="center" textRotation="90"/>
    </xf>
    <xf numFmtId="0" fontId="23" fillId="0" borderId="0" xfId="0" applyFont="1" applyAlignment="1">
      <alignment horizontal="center" textRotation="90"/>
    </xf>
    <xf numFmtId="0" fontId="24" fillId="0" borderId="0" xfId="0" applyFont="1" applyAlignment="1">
      <alignment horizontal="center" textRotation="90"/>
    </xf>
    <xf numFmtId="0" fontId="25" fillId="0" borderId="0" xfId="0" applyFont="1" applyAlignment="1">
      <alignment horizontal="center" textRotation="90"/>
    </xf>
    <xf numFmtId="0" fontId="26" fillId="0" borderId="0" xfId="0" applyFont="1" applyAlignment="1">
      <alignment horizontal="center" textRotation="90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4" fillId="5" borderId="0" xfId="0" applyFont="1" applyFill="1"/>
    <xf numFmtId="0" fontId="4" fillId="6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MAR!$L$2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MAR!$L$3:$L$6</c:f>
              <c:numCache>
                <c:formatCode>0%</c:formatCode>
                <c:ptCount val="4"/>
                <c:pt idx="0">
                  <c:v>4.2603550295857988E-2</c:v>
                </c:pt>
                <c:pt idx="1">
                  <c:v>0.23852295409181637</c:v>
                </c:pt>
                <c:pt idx="2">
                  <c:v>7.9812206572769953E-2</c:v>
                </c:pt>
                <c:pt idx="3">
                  <c:v>9.3073593073593072E-2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82A-9D88-4E476EE4BE92}"/>
            </c:ext>
          </c:extLst>
        </c:ser>
        <c:ser>
          <c:idx val="2"/>
          <c:order val="1"/>
          <c:tx>
            <c:strRef>
              <c:f>MAR!$M$2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MAR!$M$3:$M$6</c:f>
              <c:numCache>
                <c:formatCode>0%</c:formatCode>
                <c:ptCount val="4"/>
                <c:pt idx="0">
                  <c:v>0.1242603550295858</c:v>
                </c:pt>
                <c:pt idx="1">
                  <c:v>0.17365269461077845</c:v>
                </c:pt>
                <c:pt idx="2">
                  <c:v>0.13380281690140844</c:v>
                </c:pt>
                <c:pt idx="3">
                  <c:v>0.16233766233766234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82A-9D88-4E476EE4BE92}"/>
            </c:ext>
          </c:extLst>
        </c:ser>
        <c:ser>
          <c:idx val="3"/>
          <c:order val="2"/>
          <c:tx>
            <c:strRef>
              <c:f>MAR!$N$2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MAR!$N$3:$N$6</c:f>
              <c:numCache>
                <c:formatCode>0%</c:formatCode>
                <c:ptCount val="4"/>
                <c:pt idx="0">
                  <c:v>0.29585798816568049</c:v>
                </c:pt>
                <c:pt idx="1">
                  <c:v>0.24550898203592814</c:v>
                </c:pt>
                <c:pt idx="2">
                  <c:v>0.23239436619718309</c:v>
                </c:pt>
                <c:pt idx="3">
                  <c:v>0.19913419913419914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82A-9D88-4E476EE4BE92}"/>
            </c:ext>
          </c:extLst>
        </c:ser>
        <c:ser>
          <c:idx val="4"/>
          <c:order val="3"/>
          <c:tx>
            <c:strRef>
              <c:f>MAR!$O$2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MAR!$O$3:$O$6</c:f>
              <c:numCache>
                <c:formatCode>0%</c:formatCode>
                <c:ptCount val="4"/>
                <c:pt idx="0">
                  <c:v>4.4970414201183431E-2</c:v>
                </c:pt>
                <c:pt idx="1">
                  <c:v>5.9880239520958084E-2</c:v>
                </c:pt>
                <c:pt idx="2">
                  <c:v>9.6244131455399062E-2</c:v>
                </c:pt>
                <c:pt idx="3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E-482A-9D88-4E476EE4BE92}"/>
            </c:ext>
          </c:extLst>
        </c:ser>
        <c:ser>
          <c:idx val="5"/>
          <c:order val="4"/>
          <c:tx>
            <c:strRef>
              <c:f>MAR!$P$2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MAR!$P$3:$P$6</c:f>
              <c:numCache>
                <c:formatCode>0%</c:formatCode>
                <c:ptCount val="4"/>
                <c:pt idx="0">
                  <c:v>1.4201183431952662E-2</c:v>
                </c:pt>
                <c:pt idx="1">
                  <c:v>7.9840319361277438E-3</c:v>
                </c:pt>
                <c:pt idx="2">
                  <c:v>1.6431924882629109E-2</c:v>
                </c:pt>
                <c:pt idx="3">
                  <c:v>1.2987012987012988E-2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E-482A-9D88-4E476EE4BE92}"/>
            </c:ext>
          </c:extLst>
        </c:ser>
        <c:ser>
          <c:idx val="6"/>
          <c:order val="5"/>
          <c:tx>
            <c:strRef>
              <c:f>MAR!$Q$2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MAR!$Q$3:$Q$6</c:f>
              <c:numCache>
                <c:formatCode>0%</c:formatCode>
                <c:ptCount val="4"/>
                <c:pt idx="0">
                  <c:v>2.2485207100591716E-2</c:v>
                </c:pt>
                <c:pt idx="1">
                  <c:v>2.5948103792415168E-2</c:v>
                </c:pt>
                <c:pt idx="2">
                  <c:v>2.8169014084507043E-2</c:v>
                </c:pt>
                <c:pt idx="3">
                  <c:v>2.5974025974025976E-2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E-482A-9D88-4E476EE4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'SW12'!$K$2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'SW12'!$K$3:$K$9</c:f>
              <c:numCache>
                <c:formatCode>0%</c:formatCode>
                <c:ptCount val="7"/>
                <c:pt idx="0">
                  <c:v>0.50406504065040647</c:v>
                </c:pt>
                <c:pt idx="1">
                  <c:v>0.44444444444444442</c:v>
                </c:pt>
                <c:pt idx="2">
                  <c:v>0.55319148936170215</c:v>
                </c:pt>
                <c:pt idx="3">
                  <c:v>0.58823529411764708</c:v>
                </c:pt>
                <c:pt idx="4">
                  <c:v>0.54430379746835444</c:v>
                </c:pt>
                <c:pt idx="5">
                  <c:v>0.515625</c:v>
                </c:pt>
                <c:pt idx="6">
                  <c:v>0.46560846560846558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9-487A-8F52-A8E4D682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'SW12'!$B$2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'SW12'!$B$3:$B$9</c:f>
              <c:numCache>
                <c:formatCode>General</c:formatCode>
                <c:ptCount val="7"/>
                <c:pt idx="0">
                  <c:v>123</c:v>
                </c:pt>
                <c:pt idx="1">
                  <c:v>81</c:v>
                </c:pt>
                <c:pt idx="2">
                  <c:v>47</c:v>
                </c:pt>
                <c:pt idx="3">
                  <c:v>119</c:v>
                </c:pt>
                <c:pt idx="4">
                  <c:v>158</c:v>
                </c:pt>
                <c:pt idx="5">
                  <c:v>128</c:v>
                </c:pt>
                <c:pt idx="6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3-49DA-9490-A4ACB0368D94}"/>
            </c:ext>
          </c:extLst>
        </c:ser>
        <c:ser>
          <c:idx val="7"/>
          <c:order val="1"/>
          <c:tx>
            <c:strRef>
              <c:f>'SW12'!$I$2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'SW12'!$I$3:$I$9</c:f>
              <c:numCache>
                <c:formatCode>General</c:formatCode>
                <c:ptCount val="7"/>
                <c:pt idx="0">
                  <c:v>62</c:v>
                </c:pt>
                <c:pt idx="1">
                  <c:v>36</c:v>
                </c:pt>
                <c:pt idx="2">
                  <c:v>26</c:v>
                </c:pt>
                <c:pt idx="3">
                  <c:v>70</c:v>
                </c:pt>
                <c:pt idx="4">
                  <c:v>86</c:v>
                </c:pt>
                <c:pt idx="5">
                  <c:v>66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3-49DA-9490-A4ACB036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'SW12'!$A$3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CD-4054-81B3-47C12648ED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CD-4054-81B3-47C12648ED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ACD-4054-81B3-47C12648ED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ACD-4054-81B3-47C12648ED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ACD-4054-81B3-47C12648ED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ACD-4054-81B3-47C12648ED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'SW12'!$B$3:$I$3</c15:sqref>
                  </c15:fullRef>
                </c:ext>
              </c:extLst>
              <c:f>'SW12'!$C$3:$I$3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CD-4054-81B3-47C12648EDA6}"/>
            </c:ext>
          </c:extLst>
        </c:ser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ACD-4054-81B3-47C12648EDA6}"/>
            </c:ext>
          </c:extLst>
        </c:ser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ACD-4054-81B3-47C12648EDA6}"/>
            </c:ext>
          </c:extLst>
        </c:ser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4ACD-4054-81B3-47C12648EDA6}"/>
            </c:ext>
          </c:extLst>
        </c:ser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4ACD-4054-81B3-47C12648EDA6}"/>
            </c:ext>
          </c:extLst>
        </c:ser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4ACD-4054-81B3-47C12648EDA6}"/>
            </c:ext>
          </c:extLst>
        </c:ser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4ACD-4054-81B3-47C12648ED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4ACD-4054-81B3-47C12648ED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4ACD-4054-81B3-47C12648ED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4ACD-4054-81B3-47C12648ED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4ACD-4054-81B3-47C12648ED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4ACD-4054-81B3-47C12648ED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4ACD-4054-81B3-47C12648ED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4ACD-4054-81B3-47C12648E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62-4D03-BD61-5FAFC5DD1D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62-4D03-BD61-5FAFC5DD1D2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62-4D03-BD61-5FAFC5DD1D2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62-4D03-BD61-5FAFC5DD1D2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62-4D03-BD61-5FAFC5DD1D2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62-4D03-BD61-5FAFC5DD1D2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862-4D03-BD61-5FAFC5DD1D2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862-4D03-BD61-5FAFC5DD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862-4D03-BD61-5FAFC5DD1D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862-4D03-BD61-5FAFC5DD1D2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862-4D03-BD61-5FAFC5DD1D2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862-4D03-BD61-5FAFC5DD1D2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862-4D03-BD61-5FAFC5DD1D2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862-4D03-BD61-5FAFC5DD1D2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862-4D03-BD61-5FAFC5DD1D2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862-4D03-BD61-5FAFC5DD1D2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862-4D03-BD61-5FAFC5DD1D2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862-4D03-BD61-5FAFC5DD1D2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862-4D03-BD61-5FAFC5DD1D2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862-4D03-BD61-5FAFC5DD1D2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862-4D03-BD61-5FAFC5DD1D2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862-4D03-BD61-5FAFC5DD1D2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862-4D03-BD61-5FAFC5DD1D2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862-4D03-BD61-5FAFC5DD1D2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862-4D03-BD61-5FAFC5DD1D2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862-4D03-BD61-5FAFC5DD1D2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994-484D-A222-B2A91603A7F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994-484D-A222-B2A91603A7F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994-484D-A222-B2A91603A7F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994-484D-A222-B2A91603A7F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994-484D-A222-B2A91603A7F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994-484D-A222-B2A91603A7F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994-484D-A222-B2A91603A7F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994-484D-A222-B2A91603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994-484D-A222-B2A91603A7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994-484D-A222-B2A91603A7F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994-484D-A222-B2A91603A7F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994-484D-A222-B2A91603A7F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994-484D-A222-B2A91603A7F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994-484D-A222-B2A91603A7F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994-484D-A222-B2A91603A7F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994-484D-A222-B2A91603A7F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994-484D-A222-B2A91603A7F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994-484D-A222-B2A91603A7F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994-484D-A222-B2A91603A7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994-484D-A222-B2A91603A7F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994-484D-A222-B2A91603A7F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994-484D-A222-B2A91603A7F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994-484D-A222-B2A91603A7F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994-484D-A222-B2A91603A7F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994-484D-A222-B2A91603A7F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994-484D-A222-B2A91603A7F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52-4F71-B0A8-F5CCCE87361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52-4F71-B0A8-F5CCCE87361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52-4F71-B0A8-F5CCCE87361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52-4F71-B0A8-F5CCCE87361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52-4F71-B0A8-F5CCCE87361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52-4F71-B0A8-F5CCCE87361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52-4F71-B0A8-F5CCCE87361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552-4F71-B0A8-F5CCCE873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552-4F71-B0A8-F5CCCE8736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552-4F71-B0A8-F5CCCE87361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552-4F71-B0A8-F5CCCE8736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552-4F71-B0A8-F5CCCE87361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552-4F71-B0A8-F5CCCE8736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552-4F71-B0A8-F5CCCE87361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552-4F71-B0A8-F5CCCE8736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552-4F71-B0A8-F5CCCE87361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552-4F71-B0A8-F5CCCE8736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552-4F71-B0A8-F5CCCE87361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552-4F71-B0A8-F5CCCE8736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552-4F71-B0A8-F5CCCE8736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552-4F71-B0A8-F5CCCE8736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552-4F71-B0A8-F5CCCE8736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552-4F71-B0A8-F5CCCE8736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552-4F71-B0A8-F5CCCE8736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552-4F71-B0A8-F5CCCE8736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552-4F71-B0A8-F5CCCE87361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C4-47F7-B450-D91B621E127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C4-47F7-B450-D91B621E127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C4-47F7-B450-D91B621E127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C4-47F7-B450-D91B621E127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0C4-47F7-B450-D91B621E127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0C4-47F7-B450-D91B621E127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0C4-47F7-B450-D91B621E127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0C4-47F7-B450-D91B621E1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0C4-47F7-B450-D91B621E12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0C4-47F7-B450-D91B621E127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0C4-47F7-B450-D91B621E12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0C4-47F7-B450-D91B621E127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0C4-47F7-B450-D91B621E12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0C4-47F7-B450-D91B621E127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0C4-47F7-B450-D91B621E12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0C4-47F7-B450-D91B621E127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F0C4-47F7-B450-D91B621E12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0C4-47F7-B450-D91B621E127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0C4-47F7-B450-D91B621E12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0C4-47F7-B450-D91B621E12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0C4-47F7-B450-D91B621E12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0C4-47F7-B450-D91B621E12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0C4-47F7-B450-D91B621E12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0C4-47F7-B450-D91B621E12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F0C4-47F7-B450-D91B621E12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0C4-47F7-B450-D91B621E127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52-427D-A32D-88E1CCE7EC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52-427D-A32D-88E1CCE7EC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52-427D-A32D-88E1CCE7EC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52-427D-A32D-88E1CCE7EC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52-427D-A32D-88E1CCE7EC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52-427D-A32D-88E1CCE7EC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52-427D-A32D-88E1CCE7EC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B52-427D-A32D-88E1CCE7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B52-427D-A32D-88E1CCE7EC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B52-427D-A32D-88E1CCE7EC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B52-427D-A32D-88E1CCE7EC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B52-427D-A32D-88E1CCE7EC1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B52-427D-A32D-88E1CCE7EC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B52-427D-A32D-88E1CCE7EC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B52-427D-A32D-88E1CCE7EC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B52-427D-A32D-88E1CCE7EC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B52-427D-A32D-88E1CCE7EC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B52-427D-A32D-88E1CCE7EC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B52-427D-A32D-88E1CCE7EC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B52-427D-A32D-88E1CCE7EC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B52-427D-A32D-88E1CCE7EC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B52-427D-A32D-88E1CCE7EC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B52-427D-A32D-88E1CCE7EC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B52-427D-A32D-88E1CCE7EC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B52-427D-A32D-88E1CCE7EC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B52-427D-A32D-88E1CCE7EC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67-44AF-888C-A8B9B6DDB7C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67-44AF-888C-A8B9B6DDB7C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67-44AF-888C-A8B9B6DDB7C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67-44AF-888C-A8B9B6DDB7C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467-44AF-888C-A8B9B6DDB7C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467-44AF-888C-A8B9B6DDB7C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467-44AF-888C-A8B9B6DDB7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467-44AF-888C-A8B9B6DD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467-44AF-888C-A8B9B6DDB7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467-44AF-888C-A8B9B6DDB7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467-44AF-888C-A8B9B6DDB7C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467-44AF-888C-A8B9B6DDB7C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467-44AF-888C-A8B9B6DDB7C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467-44AF-888C-A8B9B6DDB7C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467-44AF-888C-A8B9B6DDB7C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467-44AF-888C-A8B9B6DDB7C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467-44AF-888C-A8B9B6DDB7C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467-44AF-888C-A8B9B6DDB7C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467-44AF-888C-A8B9B6DDB7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467-44AF-888C-A8B9B6DDB7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467-44AF-888C-A8B9B6DDB7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467-44AF-888C-A8B9B6DDB7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467-44AF-888C-A8B9B6DDB7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467-44AF-888C-A8B9B6DDB7C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467-44AF-888C-A8B9B6DDB7C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467-44AF-888C-A8B9B6DDB7C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'SW12'!$L$2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'SW12'!$L$3:$L$9</c:f>
              <c:numCache>
                <c:formatCode>0%</c:formatCode>
                <c:ptCount val="7"/>
                <c:pt idx="0">
                  <c:v>0</c:v>
                </c:pt>
                <c:pt idx="1">
                  <c:v>0.1728395061728395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0.109375</c:v>
                </c:pt>
                <c:pt idx="6">
                  <c:v>4.2328042328042326E-2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F-4CFD-A679-0FACFE3A0BCB}"/>
            </c:ext>
          </c:extLst>
        </c:ser>
        <c:ser>
          <c:idx val="2"/>
          <c:order val="1"/>
          <c:tx>
            <c:strRef>
              <c:f>'SW12'!$M$2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'SW12'!$M$3:$M$9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0.13580246913580246</c:v>
                </c:pt>
                <c:pt idx="2">
                  <c:v>2.1276595744680851E-2</c:v>
                </c:pt>
                <c:pt idx="3">
                  <c:v>0.10084033613445378</c:v>
                </c:pt>
                <c:pt idx="4">
                  <c:v>0.17721518987341772</c:v>
                </c:pt>
                <c:pt idx="5">
                  <c:v>0.1015625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F-4CFD-A679-0FACFE3A0BCB}"/>
            </c:ext>
          </c:extLst>
        </c:ser>
        <c:ser>
          <c:idx val="3"/>
          <c:order val="2"/>
          <c:tx>
            <c:strRef>
              <c:f>'SW12'!$N$2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'SW12'!$N$3:$N$9</c:f>
              <c:numCache>
                <c:formatCode>0%</c:formatCode>
                <c:ptCount val="7"/>
                <c:pt idx="0">
                  <c:v>0.35772357723577236</c:v>
                </c:pt>
                <c:pt idx="1">
                  <c:v>0.22222222222222221</c:v>
                </c:pt>
                <c:pt idx="2">
                  <c:v>0.42553191489361702</c:v>
                </c:pt>
                <c:pt idx="3">
                  <c:v>0.23529411764705882</c:v>
                </c:pt>
                <c:pt idx="4">
                  <c:v>0.27848101265822783</c:v>
                </c:pt>
                <c:pt idx="5">
                  <c:v>0.25</c:v>
                </c:pt>
                <c:pt idx="6">
                  <c:v>0.33862433862433861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F-4CFD-A679-0FACFE3A0BCB}"/>
            </c:ext>
          </c:extLst>
        </c:ser>
        <c:ser>
          <c:idx val="4"/>
          <c:order val="3"/>
          <c:tx>
            <c:strRef>
              <c:f>'SW12'!$O$2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'SW12'!$O$3:$O$9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3.7037037037037035E-2</c:v>
                </c:pt>
                <c:pt idx="2">
                  <c:v>2.1276595744680851E-2</c:v>
                </c:pt>
                <c:pt idx="3">
                  <c:v>6.7226890756302518E-2</c:v>
                </c:pt>
                <c:pt idx="4">
                  <c:v>4.4303797468354431E-2</c:v>
                </c:pt>
                <c:pt idx="5">
                  <c:v>2.34375E-2</c:v>
                </c:pt>
                <c:pt idx="6">
                  <c:v>2.1164021164021163E-2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FF-4CFD-A679-0FACFE3A0BCB}"/>
            </c:ext>
          </c:extLst>
        </c:ser>
        <c:ser>
          <c:idx val="5"/>
          <c:order val="4"/>
          <c:tx>
            <c:strRef>
              <c:f>'SW12'!$P$2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'SW12'!$P$3:$P$9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1.2345679012345678E-2</c:v>
                </c:pt>
                <c:pt idx="2">
                  <c:v>4.2553191489361701E-2</c:v>
                </c:pt>
                <c:pt idx="3">
                  <c:v>1.680672268907563E-2</c:v>
                </c:pt>
                <c:pt idx="4">
                  <c:v>1.2658227848101266E-2</c:v>
                </c:pt>
                <c:pt idx="5">
                  <c:v>4.6875E-2</c:v>
                </c:pt>
                <c:pt idx="6">
                  <c:v>2.6455026455026454E-2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F-4CFD-A679-0FACFE3A0BCB}"/>
            </c:ext>
          </c:extLst>
        </c:ser>
        <c:ser>
          <c:idx val="6"/>
          <c:order val="5"/>
          <c:tx>
            <c:strRef>
              <c:f>'SW12'!$Q$2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'SW12'!$Q$3:$Q$9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0</c:v>
                </c:pt>
                <c:pt idx="2">
                  <c:v>0</c:v>
                </c:pt>
                <c:pt idx="3">
                  <c:v>2.5210084033613446E-2</c:v>
                </c:pt>
                <c:pt idx="4">
                  <c:v>6.3291139240506328E-3</c:v>
                </c:pt>
                <c:pt idx="5">
                  <c:v>3.90625E-2</c:v>
                </c:pt>
                <c:pt idx="6">
                  <c:v>1.0582010582010581E-2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FF-4CFD-A679-0FACFE3A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64368006630750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MAR!$B$3:$B$6</c:f>
              <c:numCache>
                <c:formatCode>General</c:formatCode>
                <c:ptCount val="4"/>
                <c:pt idx="0">
                  <c:v>845</c:v>
                </c:pt>
                <c:pt idx="1">
                  <c:v>501</c:v>
                </c:pt>
                <c:pt idx="2">
                  <c:v>426</c:v>
                </c:pt>
                <c:pt idx="3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82C-ADC3-ABADB05F7503}"/>
            </c:ext>
          </c:extLst>
        </c:ser>
        <c:ser>
          <c:idx val="7"/>
          <c:order val="1"/>
          <c:tx>
            <c:strRef>
              <c:f>MAR!$I$2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MAR!$A$3:$A$6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MAR!$I$3:$I$6</c:f>
              <c:numCache>
                <c:formatCode>General</c:formatCode>
                <c:ptCount val="4"/>
                <c:pt idx="0">
                  <c:v>434</c:v>
                </c:pt>
                <c:pt idx="1">
                  <c:v>205</c:v>
                </c:pt>
                <c:pt idx="2">
                  <c:v>209</c:v>
                </c:pt>
                <c:pt idx="3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82C-ADC3-ABADB05F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27-45C8-83C9-EC7A6133CF6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27-45C8-83C9-EC7A6133CF6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27-45C8-83C9-EC7A6133CF6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27-45C8-83C9-EC7A6133CF6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C27-45C8-83C9-EC7A6133CF6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C27-45C8-83C9-EC7A6133CF6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C27-45C8-83C9-EC7A6133CF65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27-45C8-83C9-EC7A6133CF65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27-45C8-83C9-EC7A6133CF65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27-45C8-83C9-EC7A6133CF65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27-45C8-83C9-EC7A6133CF65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27-45C8-83C9-EC7A6133CF65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27-45C8-83C9-EC7A6133CF6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'SW12'!$C$11:$I$11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27-45C8-83C9-EC7A6133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B1-4ADC-A2F6-BE6FDD614D0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B1-4ADC-A2F6-BE6FDD614D0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B1-4ADC-A2F6-BE6FDD614D0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B1-4ADC-A2F6-BE6FDD614D0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B1-4ADC-A2F6-BE6FDD614D0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BB1-4ADC-A2F6-BE6FDD614D08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B1-4ADC-A2F6-BE6FDD614D08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B1-4ADC-A2F6-BE6FDD614D08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1-4ADC-A2F6-BE6FDD614D08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B1-4ADC-A2F6-BE6FDD614D08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B1-4ADC-A2F6-BE6FDD614D08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B1-4ADC-A2F6-BE6FDD614D0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'SW12'!$C$11:$H$11</c:f>
              <c:numCache>
                <c:formatCode>General</c:formatCode>
                <c:ptCount val="6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B1-4ADC-A2F6-BE6FDD614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'SW13'!$A$11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CF-4F87-8DDA-A1F567F0DFB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CF-4F87-8DDA-A1F567F0DFB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CF-4F87-8DDA-A1F567F0DFB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CF-4F87-8DDA-A1F567F0DFB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CF-4F87-8DDA-A1F567F0DFB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CF-4F87-8DDA-A1F567F0DFB5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F-4F87-8DDA-A1F567F0DFB5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F-4F87-8DDA-A1F567F0DFB5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F-4F87-8DDA-A1F567F0DFB5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F-4F87-8DDA-A1F567F0DFB5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F-4F87-8DDA-A1F567F0DFB5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F-4F87-8DDA-A1F567F0DFB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'SW13'!$C$10:$H$10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'SW13'!$C$11:$H$11</c:f>
              <c:numCache>
                <c:formatCode>General</c:formatCode>
                <c:ptCount val="6"/>
                <c:pt idx="0">
                  <c:v>119.5</c:v>
                </c:pt>
                <c:pt idx="1">
                  <c:v>87</c:v>
                </c:pt>
                <c:pt idx="2">
                  <c:v>123</c:v>
                </c:pt>
                <c:pt idx="3">
                  <c:v>30</c:v>
                </c:pt>
                <c:pt idx="4">
                  <c:v>13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CF-4F87-8DDA-A1F567F0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'SW13'!$K$2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'SW13'!$J$3:$J$9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'SW13'!$K$3:$K$9</c:f>
              <c:numCache>
                <c:formatCode>0%</c:formatCode>
                <c:ptCount val="7"/>
                <c:pt idx="0">
                  <c:v>0.50943396226415094</c:v>
                </c:pt>
                <c:pt idx="1">
                  <c:v>0.31578947368421051</c:v>
                </c:pt>
                <c:pt idx="2">
                  <c:v>0.33333333333333331</c:v>
                </c:pt>
                <c:pt idx="3">
                  <c:v>0.35849056603773582</c:v>
                </c:pt>
                <c:pt idx="4">
                  <c:v>0.58227848101265822</c:v>
                </c:pt>
                <c:pt idx="5">
                  <c:v>0.35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C36-94FC-96AB6189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19168"/>
        <c:axId val="102206272"/>
      </c:barChart>
      <c:catAx>
        <c:axId val="1029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6272"/>
        <c:crosses val="autoZero"/>
        <c:auto val="1"/>
        <c:lblAlgn val="ctr"/>
        <c:lblOffset val="100"/>
        <c:noMultiLvlLbl val="0"/>
      </c:catAx>
      <c:valAx>
        <c:axId val="102206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1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'SW13'!$B$2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'SW13'!$B$3:$B$9</c:f>
              <c:numCache>
                <c:formatCode>General</c:formatCode>
                <c:ptCount val="7"/>
                <c:pt idx="0">
                  <c:v>53</c:v>
                </c:pt>
                <c:pt idx="1">
                  <c:v>133</c:v>
                </c:pt>
                <c:pt idx="2">
                  <c:v>87</c:v>
                </c:pt>
                <c:pt idx="3">
                  <c:v>53</c:v>
                </c:pt>
                <c:pt idx="4">
                  <c:v>79</c:v>
                </c:pt>
                <c:pt idx="5">
                  <c:v>40</c:v>
                </c:pt>
                <c:pt idx="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6-48DE-9973-D9DC8995DEEA}"/>
            </c:ext>
          </c:extLst>
        </c:ser>
        <c:ser>
          <c:idx val="7"/>
          <c:order val="1"/>
          <c:tx>
            <c:strRef>
              <c:f>'SW13'!$I$2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'SW13'!$I$3:$I$9</c:f>
              <c:numCache>
                <c:formatCode>General</c:formatCode>
                <c:ptCount val="7"/>
                <c:pt idx="0">
                  <c:v>27</c:v>
                </c:pt>
                <c:pt idx="1">
                  <c:v>42</c:v>
                </c:pt>
                <c:pt idx="2">
                  <c:v>29</c:v>
                </c:pt>
                <c:pt idx="3">
                  <c:v>19</c:v>
                </c:pt>
                <c:pt idx="4">
                  <c:v>46</c:v>
                </c:pt>
                <c:pt idx="5">
                  <c:v>14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6-48DE-9973-D9DC8995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19680"/>
        <c:axId val="102208000"/>
      </c:barChart>
      <c:catAx>
        <c:axId val="1029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8000"/>
        <c:crosses val="autoZero"/>
        <c:auto val="1"/>
        <c:lblAlgn val="ctr"/>
        <c:lblOffset val="100"/>
        <c:noMultiLvlLbl val="0"/>
      </c:catAx>
      <c:valAx>
        <c:axId val="1022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1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'SW13'!$A$3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E-4366-822A-76B83BD15D0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BE-4366-822A-76B83BD15D0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BE-4366-822A-76B83BD15D0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2BE-4366-822A-76B83BD15D0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BE-4366-822A-76B83BD15D0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2BE-4366-822A-76B83BD15D0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'SW13'!$B$3:$I$3</c15:sqref>
                  </c15:fullRef>
                </c:ext>
              </c:extLst>
              <c:f>'SW13'!$C$3:$I$3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BE-4366-822A-76B83BD15D08}"/>
            </c:ext>
          </c:extLst>
        </c:ser>
        <c:ser>
          <c:idx val="1"/>
          <c:order val="1"/>
          <c:tx>
            <c:strRef>
              <c:f>'SW13'!$A$4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'SW13'!$B$4:$I$4</c15:sqref>
                  </c15:fullRef>
                </c:ext>
              </c:extLst>
              <c:f>'SW13'!$C$4:$I$4</c:f>
              <c:numCache>
                <c:formatCode>General</c:formatCode>
                <c:ptCount val="7"/>
                <c:pt idx="0">
                  <c:v>29</c:v>
                </c:pt>
                <c:pt idx="1">
                  <c:v>23</c:v>
                </c:pt>
                <c:pt idx="2">
                  <c:v>30</c:v>
                </c:pt>
                <c:pt idx="3">
                  <c:v>11</c:v>
                </c:pt>
                <c:pt idx="4">
                  <c:v>2</c:v>
                </c:pt>
                <c:pt idx="5">
                  <c:v>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2BE-4366-822A-76B83BD15D08}"/>
            </c:ext>
          </c:extLst>
        </c:ser>
        <c:ser>
          <c:idx val="2"/>
          <c:order val="2"/>
          <c:tx>
            <c:strRef>
              <c:f>'SW13'!$A$5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'SW13'!$B$5:$I$5</c15:sqref>
                  </c15:fullRef>
                </c:ext>
              </c:extLst>
              <c:f>'SW13'!$C$5:$I$5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2BE-4366-822A-76B83BD15D08}"/>
            </c:ext>
          </c:extLst>
        </c:ser>
        <c:ser>
          <c:idx val="3"/>
          <c:order val="3"/>
          <c:tx>
            <c:strRef>
              <c:f>'SW13'!$A$6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'SW13'!$B$6:$I$6</c15:sqref>
                  </c15:fullRef>
                </c:ext>
              </c:extLst>
              <c:f>'SW13'!$C$6:$I$6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2BE-4366-822A-76B83BD15D08}"/>
            </c:ext>
          </c:extLst>
        </c:ser>
        <c:ser>
          <c:idx val="4"/>
          <c:order val="4"/>
          <c:tx>
            <c:strRef>
              <c:f>'SW13'!$A$7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'SW13'!$B$7:$I$7</c15:sqref>
                  </c15:fullRef>
                </c:ext>
              </c:extLst>
              <c:f>'SW13'!$C$7:$I$7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22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92BE-4366-822A-76B83BD15D08}"/>
            </c:ext>
          </c:extLst>
        </c:ser>
        <c:ser>
          <c:idx val="5"/>
          <c:order val="5"/>
          <c:tx>
            <c:strRef>
              <c:f>'SW13'!$A$8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'SW13'!$B$8:$I$8</c15:sqref>
                  </c15:fullRef>
                </c:ext>
              </c:extLst>
              <c:f>'SW13'!$C$8:$I$8</c:f>
              <c:numCache>
                <c:formatCode>General</c:formatCode>
                <c:ptCount val="7"/>
                <c:pt idx="0">
                  <c:v>68.5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92BE-4366-822A-76B83BD15D08}"/>
            </c:ext>
          </c:extLst>
        </c:ser>
        <c:ser>
          <c:idx val="6"/>
          <c:order val="6"/>
          <c:tx>
            <c:strRef>
              <c:f>'SW13'!$A$9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92BE-4366-822A-76B83BD15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92BE-4366-822A-76B83BD15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92BE-4366-822A-76B83BD15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92BE-4366-822A-76B83BD15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92BE-4366-822A-76B83BD15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92BE-4366-822A-76B83BD15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92BE-4366-822A-76B83BD15D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'SW13'!$B$9:$I$9</c15:sqref>
                  </c15:fullRef>
                </c:ext>
              </c:extLst>
              <c:f>'SW13'!$C$9:$I$9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92BE-4366-822A-76B83BD1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'SW13'!$A$4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6C-49D5-9BCE-9D734DF6C58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6C-49D5-9BCE-9D734DF6C58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6C-49D5-9BCE-9D734DF6C58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6C-49D5-9BCE-9D734DF6C58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6C-49D5-9BCE-9D734DF6C58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6C-49D5-9BCE-9D734DF6C58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6C-49D5-9BCE-9D734DF6C58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'SW13'!$B$4:$I$4</c15:sqref>
                  </c15:fullRef>
                </c:ext>
              </c:extLst>
              <c:f>'SW13'!$C$4:$I$4</c:f>
              <c:numCache>
                <c:formatCode>General</c:formatCode>
                <c:ptCount val="7"/>
                <c:pt idx="0">
                  <c:v>29</c:v>
                </c:pt>
                <c:pt idx="1">
                  <c:v>23</c:v>
                </c:pt>
                <c:pt idx="2">
                  <c:v>30</c:v>
                </c:pt>
                <c:pt idx="3">
                  <c:v>11</c:v>
                </c:pt>
                <c:pt idx="4">
                  <c:v>2</c:v>
                </c:pt>
                <c:pt idx="5">
                  <c:v>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6C-49D5-9BCE-9D734DF6C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6C-49D5-9BCE-9D734DF6C5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6C-49D5-9BCE-9D734DF6C58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6C-49D5-9BCE-9D734DF6C58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'SW13'!$B$5:$I$5</c15:sqref>
                        </c15:fullRef>
                        <c15:formulaRef>
                          <c15:sqref>'SW13'!$C$5:$I$5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6C-49D5-9BCE-9D734DF6C58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6C-49D5-9BCE-9D734DF6C58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'SW13'!$B$6:$I$6</c15:sqref>
                        </c15:fullRef>
                        <c15:formulaRef>
                          <c15:sqref>'SW13'!$C$6:$I$6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6C-49D5-9BCE-9D734DF6C58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6C-49D5-9BCE-9D734DF6C58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'SW13'!$B$7:$I$7</c15:sqref>
                        </c15:fullRef>
                        <c15:formulaRef>
                          <c15:sqref>'SW13'!$C$7:$I$7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6C-49D5-9BCE-9D734DF6C58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6C-49D5-9BCE-9D734DF6C58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'SW13'!$B$8:$I$8</c15:sqref>
                        </c15:fullRef>
                        <c15:formulaRef>
                          <c15:sqref>'SW13'!$C$8:$I$8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6C-49D5-9BCE-9D734DF6C58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6C-49D5-9BCE-9D734DF6C58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6C-49D5-9BCE-9D734DF6C58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6C-49D5-9BCE-9D734DF6C58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6C-49D5-9BCE-9D734DF6C58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6C-49D5-9BCE-9D734DF6C58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6C-49D5-9BCE-9D734DF6C58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6C-49D5-9BCE-9D734DF6C58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'SW13'!$B$9:$I$9</c15:sqref>
                        </c15:fullRef>
                        <c15:formulaRef>
                          <c15:sqref>'SW13'!$C$9:$I$9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6C-49D5-9BCE-9D734DF6C58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'SW13'!$A$5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4E-44C1-A8E0-86CDF1BFB9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4E-44C1-A8E0-86CDF1BFB9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4E-44C1-A8E0-86CDF1BFB9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4E-44C1-A8E0-86CDF1BFB9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C4E-44C1-A8E0-86CDF1BFB9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C4E-44C1-A8E0-86CDF1BFB9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C4E-44C1-A8E0-86CDF1BFB9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'SW13'!$B$5:$I$5</c15:sqref>
                  </c15:fullRef>
                </c:ext>
              </c:extLst>
              <c:f>'SW13'!$C$5:$I$5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C4E-44C1-A8E0-86CDF1BF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C4E-44C1-A8E0-86CDF1BFB9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C4E-44C1-A8E0-86CDF1BFB9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C4E-44C1-A8E0-86CDF1BFB9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'SW13'!$B$4:$I$4</c15:sqref>
                        </c15:fullRef>
                        <c15:formulaRef>
                          <c15:sqref>'SW13'!$C$4:$I$4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C4E-44C1-A8E0-86CDF1BFB9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C4E-44C1-A8E0-86CDF1BFB9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'SW13'!$B$6:$I$6</c15:sqref>
                        </c15:fullRef>
                        <c15:formulaRef>
                          <c15:sqref>'SW13'!$C$6:$I$6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C4E-44C1-A8E0-86CDF1BFB9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C4E-44C1-A8E0-86CDF1BFB9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'SW13'!$B$7:$I$7</c15:sqref>
                        </c15:fullRef>
                        <c15:formulaRef>
                          <c15:sqref>'SW13'!$C$7:$I$7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C4E-44C1-A8E0-86CDF1BFB9B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C4E-44C1-A8E0-86CDF1BFB9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'SW13'!$B$8:$I$8</c15:sqref>
                        </c15:fullRef>
                        <c15:formulaRef>
                          <c15:sqref>'SW13'!$C$8:$I$8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C4E-44C1-A8E0-86CDF1BFB9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C4E-44C1-A8E0-86CDF1BFB9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C4E-44C1-A8E0-86CDF1BFB9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C4E-44C1-A8E0-86CDF1BFB9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C4E-44C1-A8E0-86CDF1BFB9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C4E-44C1-A8E0-86CDF1BFB9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C4E-44C1-A8E0-86CDF1BFB9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C4E-44C1-A8E0-86CDF1BFB9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'SW13'!$B$9:$I$9</c15:sqref>
                        </c15:fullRef>
                        <c15:formulaRef>
                          <c15:sqref>'SW13'!$C$9:$I$9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C4E-44C1-A8E0-86CDF1BFB9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'SW13'!$A$6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0A-4B36-9858-63FD157509C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0A-4B36-9858-63FD157509C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0A-4B36-9858-63FD157509C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0A-4B36-9858-63FD157509C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0A-4B36-9858-63FD157509C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0A-4B36-9858-63FD157509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00A-4B36-9858-63FD157509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'SW13'!$B$6:$I$6</c15:sqref>
                  </c15:fullRef>
                </c:ext>
              </c:extLst>
              <c:f>'SW13'!$C$6:$I$6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00A-4B36-9858-63FD1575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00A-4B36-9858-63FD157509C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00A-4B36-9858-63FD157509C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00A-4B36-9858-63FD157509C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'SW13'!$B$4:$I$4</c15:sqref>
                        </c15:fullRef>
                        <c15:formulaRef>
                          <c15:sqref>'SW13'!$C$4:$I$4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00A-4B36-9858-63FD157509C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00A-4B36-9858-63FD157509C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'SW13'!$B$5:$I$5</c15:sqref>
                        </c15:fullRef>
                        <c15:formulaRef>
                          <c15:sqref>'SW13'!$C$5:$I$5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00A-4B36-9858-63FD157509C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00A-4B36-9858-63FD157509C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'SW13'!$B$7:$I$7</c15:sqref>
                        </c15:fullRef>
                        <c15:formulaRef>
                          <c15:sqref>'SW13'!$C$7:$I$7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00A-4B36-9858-63FD157509C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00A-4B36-9858-63FD157509C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'SW13'!$B$8:$I$8</c15:sqref>
                        </c15:fullRef>
                        <c15:formulaRef>
                          <c15:sqref>'SW13'!$C$8:$I$8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00A-4B36-9858-63FD157509C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00A-4B36-9858-63FD157509C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00A-4B36-9858-63FD157509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00A-4B36-9858-63FD157509C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00A-4B36-9858-63FD157509C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00A-4B36-9858-63FD157509C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00A-4B36-9858-63FD157509C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00A-4B36-9858-63FD157509C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'SW13'!$B$9:$I$9</c15:sqref>
                        </c15:fullRef>
                        <c15:formulaRef>
                          <c15:sqref>'SW13'!$C$9:$I$9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00A-4B36-9858-63FD157509C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'SW13'!$A$7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54-40DD-8726-964BDBD622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54-40DD-8726-964BDBD622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54-40DD-8726-964BDBD622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54-40DD-8726-964BDBD622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54-40DD-8726-964BDBD622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54-40DD-8726-964BDBD622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54-40DD-8726-964BDBD622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'SW13'!$B$7:$I$7</c15:sqref>
                  </c15:fullRef>
                </c:ext>
              </c:extLst>
              <c:f>'SW13'!$C$7:$I$7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22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154-40DD-8726-964BDBD6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154-40DD-8726-964BDBD622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154-40DD-8726-964BDBD622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154-40DD-8726-964BDBD622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'SW13'!$B$4:$I$4</c15:sqref>
                        </c15:fullRef>
                        <c15:formulaRef>
                          <c15:sqref>'SW13'!$C$4:$I$4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154-40DD-8726-964BDBD622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154-40DD-8726-964BDBD622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'SW13'!$B$5:$I$5</c15:sqref>
                        </c15:fullRef>
                        <c15:formulaRef>
                          <c15:sqref>'SW13'!$C$5:$I$5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154-40DD-8726-964BDBD622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154-40DD-8726-964BDBD622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'SW13'!$B$6:$I$6</c15:sqref>
                        </c15:fullRef>
                        <c15:formulaRef>
                          <c15:sqref>'SW13'!$C$6:$I$6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154-40DD-8726-964BDBD622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154-40DD-8726-964BDBD622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'SW13'!$B$8:$I$8</c15:sqref>
                        </c15:fullRef>
                        <c15:formulaRef>
                          <c15:sqref>'SW13'!$C$8:$I$8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154-40DD-8726-964BDBD6222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154-40DD-8726-964BDBD622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154-40DD-8726-964BDBD622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154-40DD-8726-964BDBD622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154-40DD-8726-964BDBD622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154-40DD-8726-964BDBD622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154-40DD-8726-964BDBD622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154-40DD-8726-964BDBD622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'SW13'!$B$9:$I$9</c15:sqref>
                        </c15:fullRef>
                        <c15:formulaRef>
                          <c15:sqref>'SW13'!$C$9:$I$9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154-40DD-8726-964BDBD622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</a:t>
            </a:r>
            <a:r>
              <a:rPr lang="en-US"/>
              <a:t>Weekly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MAR!$K$2</c:f>
              <c:strCache>
                <c:ptCount val="1"/>
                <c:pt idx="0">
                  <c:v>Overall weekly
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MAR!$J$3:$J$6</c:f>
              <c:strCache>
                <c:ptCount val="4"/>
                <c:pt idx="0">
                  <c:v>WEEK 12 (04/01 - 04/07)</c:v>
                </c:pt>
                <c:pt idx="1">
                  <c:v>WEEK 13 (04/08 - 04/14)</c:v>
                </c:pt>
                <c:pt idx="2">
                  <c:v>WEEK  14 (04/15 - 04/21)</c:v>
                </c:pt>
                <c:pt idx="3">
                  <c:v>WEEK 15 (04/22 - 04/27)</c:v>
                </c:pt>
              </c:strCache>
            </c:strRef>
          </c:cat>
          <c:val>
            <c:numRef>
              <c:f>MAR!$K$3:$K$6</c:f>
              <c:numCache>
                <c:formatCode>0%</c:formatCode>
                <c:ptCount val="4"/>
                <c:pt idx="0">
                  <c:v>0.5136094674556213</c:v>
                </c:pt>
                <c:pt idx="1">
                  <c:v>0.40918163672654689</c:v>
                </c:pt>
                <c:pt idx="2">
                  <c:v>0.49061032863849763</c:v>
                </c:pt>
                <c:pt idx="3">
                  <c:v>0.46536796536796537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7-4A19-85B3-C8FF7D2B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'SW13'!$A$8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08-4C6D-AF73-DF8E0B359C0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08-4C6D-AF73-DF8E0B359C0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08-4C6D-AF73-DF8E0B359C0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08-4C6D-AF73-DF8E0B359C0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D08-4C6D-AF73-DF8E0B359C0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D08-4C6D-AF73-DF8E0B359C0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D08-4C6D-AF73-DF8E0B359C0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'SW13'!$B$8:$I$8</c15:sqref>
                  </c15:fullRef>
                </c:ext>
              </c:extLst>
              <c:f>'SW13'!$C$8:$I$8</c:f>
              <c:numCache>
                <c:formatCode>General</c:formatCode>
                <c:ptCount val="7"/>
                <c:pt idx="0">
                  <c:v>68.5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D08-4C6D-AF73-DF8E0B35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D08-4C6D-AF73-DF8E0B359C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D08-4C6D-AF73-DF8E0B359C0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D08-4C6D-AF73-DF8E0B359C0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'SW13'!$B$4:$I$4</c15:sqref>
                        </c15:fullRef>
                        <c15:formulaRef>
                          <c15:sqref>'SW13'!$C$4:$I$4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D08-4C6D-AF73-DF8E0B359C0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D08-4C6D-AF73-DF8E0B359C0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'SW13'!$B$5:$I$5</c15:sqref>
                        </c15:fullRef>
                        <c15:formulaRef>
                          <c15:sqref>'SW13'!$C$5:$I$5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D08-4C6D-AF73-DF8E0B359C0A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D08-4C6D-AF73-DF8E0B359C0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'SW13'!$B$6:$I$6</c15:sqref>
                        </c15:fullRef>
                        <c15:formulaRef>
                          <c15:sqref>'SW13'!$C$6:$I$6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D08-4C6D-AF73-DF8E0B359C0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D08-4C6D-AF73-DF8E0B359C0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'SW13'!$B$7:$I$7</c15:sqref>
                        </c15:fullRef>
                        <c15:formulaRef>
                          <c15:sqref>'SW13'!$C$7:$I$7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D08-4C6D-AF73-DF8E0B359C0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D08-4C6D-AF73-DF8E0B359C0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D08-4C6D-AF73-DF8E0B359C0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D08-4C6D-AF73-DF8E0B359C0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D08-4C6D-AF73-DF8E0B359C0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D08-4C6D-AF73-DF8E0B359C0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D08-4C6D-AF73-DF8E0B359C0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D08-4C6D-AF73-DF8E0B359C0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'SW13'!$B$9:$I$9</c15:sqref>
                        </c15:fullRef>
                        <c15:formulaRef>
                          <c15:sqref>'SW13'!$C$9:$I$9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D08-4C6D-AF73-DF8E0B359C0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'SW13'!$A$9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9-4DB5-85DE-03BFF0DF67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9-4DB5-85DE-03BFF0DF67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9-4DB5-85DE-03BFF0DF677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9-4DB5-85DE-03BFF0DF67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A9-4DB5-85DE-03BFF0DF677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A9-4DB5-85DE-03BFF0DF67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A9-4DB5-85DE-03BFF0DF67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'SW13'!$B$2:$I$2</c15:sqref>
                  </c15:fullRef>
                </c:ext>
              </c:extLst>
              <c:f>'SW13'!$C$2:$I$2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'SW13'!$B$9:$I$9</c15:sqref>
                  </c15:fullRef>
                </c:ext>
              </c:extLst>
              <c:f>'SW13'!$C$9:$I$9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BA9-4DB5-85DE-03BFF0DF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'SW13'!$A$3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BA9-4DB5-85DE-03BFF0DF67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'SW13'!$B$3:$I$3</c15:sqref>
                        </c15:fullRef>
                        <c15:formulaRef>
                          <c15:sqref>'SW13'!$C$3:$I$3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BA9-4DB5-85DE-03BFF0DF677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BA9-4DB5-85DE-03BFF0DF67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'SW13'!$B$4:$I$4</c15:sqref>
                        </c15:fullRef>
                        <c15:formulaRef>
                          <c15:sqref>'SW13'!$C$4:$I$4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BA9-4DB5-85DE-03BFF0DF677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BA9-4DB5-85DE-03BFF0DF67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'SW13'!$B$5:$I$5</c15:sqref>
                        </c15:fullRef>
                        <c15:formulaRef>
                          <c15:sqref>'SW13'!$C$5:$I$5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BA9-4DB5-85DE-03BFF0DF677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BA9-4DB5-85DE-03BFF0DF67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'SW13'!$B$6:$I$6</c15:sqref>
                        </c15:fullRef>
                        <c15:formulaRef>
                          <c15:sqref>'SW13'!$C$6:$I$6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BA9-4DB5-85DE-03BFF0DF677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BA9-4DB5-85DE-03BFF0DF67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'SW13'!$B$7:$I$7</c15:sqref>
                        </c15:fullRef>
                        <c15:formulaRef>
                          <c15:sqref>'SW13'!$C$7:$I$7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BA9-4DB5-85DE-03BFF0DF677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'SW13'!$A$8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BA9-4DB5-85DE-03BFF0DF67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BA9-4DB5-85DE-03BFF0DF67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BA9-4DB5-85DE-03BFF0DF67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BA9-4DB5-85DE-03BFF0DF67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BA9-4DB5-85DE-03BFF0DF67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BA9-4DB5-85DE-03BFF0DF67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BA9-4DB5-85DE-03BFF0DF67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'SW13'!$B$2:$I$2</c15:sqref>
                        </c15:fullRef>
                        <c15:formulaRef>
                          <c15:sqref>'SW13'!$C$2:$I$2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'SW13'!$B$8:$I$8</c15:sqref>
                        </c15:fullRef>
                        <c15:formulaRef>
                          <c15:sqref>'SW13'!$C$8:$I$8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BA9-4DB5-85DE-03BFF0DF677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'SW13'!$L$2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'SW13'!$L$3:$L$9</c:f>
              <c:numCache>
                <c:formatCode>0%</c:formatCode>
                <c:ptCount val="7"/>
                <c:pt idx="0">
                  <c:v>0</c:v>
                </c:pt>
                <c:pt idx="1">
                  <c:v>0.21804511278195488</c:v>
                </c:pt>
                <c:pt idx="2">
                  <c:v>0.19540229885057472</c:v>
                </c:pt>
                <c:pt idx="3">
                  <c:v>9.4339622641509441E-2</c:v>
                </c:pt>
                <c:pt idx="4">
                  <c:v>0</c:v>
                </c:pt>
                <c:pt idx="5">
                  <c:v>1.7124999999999999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D-4384-A3F4-B37EA34931DD}"/>
            </c:ext>
          </c:extLst>
        </c:ser>
        <c:ser>
          <c:idx val="2"/>
          <c:order val="1"/>
          <c:tx>
            <c:strRef>
              <c:f>'SW13'!$M$2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'SW13'!$M$3:$M$9</c:f>
              <c:numCache>
                <c:formatCode>0%</c:formatCode>
                <c:ptCount val="7"/>
                <c:pt idx="0">
                  <c:v>0.18867924528301888</c:v>
                </c:pt>
                <c:pt idx="1">
                  <c:v>0.17293233082706766</c:v>
                </c:pt>
                <c:pt idx="2">
                  <c:v>0.21839080459770116</c:v>
                </c:pt>
                <c:pt idx="3">
                  <c:v>0.16981132075471697</c:v>
                </c:pt>
                <c:pt idx="4">
                  <c:v>0.16455696202531644</c:v>
                </c:pt>
                <c:pt idx="5">
                  <c:v>0.15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D-4384-A3F4-B37EA34931DD}"/>
            </c:ext>
          </c:extLst>
        </c:ser>
        <c:ser>
          <c:idx val="3"/>
          <c:order val="2"/>
          <c:tx>
            <c:strRef>
              <c:f>'SW13'!$N$2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'SW13'!$N$3:$N$9</c:f>
              <c:numCache>
                <c:formatCode>0%</c:formatCode>
                <c:ptCount val="7"/>
                <c:pt idx="0">
                  <c:v>0.30188679245283018</c:v>
                </c:pt>
                <c:pt idx="1">
                  <c:v>0.22556390977443608</c:v>
                </c:pt>
                <c:pt idx="2">
                  <c:v>0.21839080459770116</c:v>
                </c:pt>
                <c:pt idx="3">
                  <c:v>0.28301886792452829</c:v>
                </c:pt>
                <c:pt idx="4">
                  <c:v>0.27848101265822783</c:v>
                </c:pt>
                <c:pt idx="5">
                  <c:v>0.1</c:v>
                </c:pt>
                <c:pt idx="6">
                  <c:v>0.30357142857142855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D-4384-A3F4-B37EA34931DD}"/>
            </c:ext>
          </c:extLst>
        </c:ser>
        <c:ser>
          <c:idx val="4"/>
          <c:order val="3"/>
          <c:tx>
            <c:strRef>
              <c:f>'SW13'!$O$2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'SW13'!$O$3:$O$9</c:f>
              <c:numCache>
                <c:formatCode>0%</c:formatCode>
                <c:ptCount val="7"/>
                <c:pt idx="0">
                  <c:v>3.7735849056603772E-2</c:v>
                </c:pt>
                <c:pt idx="1">
                  <c:v>8.2706766917293228E-2</c:v>
                </c:pt>
                <c:pt idx="2">
                  <c:v>4.5977011494252873E-2</c:v>
                </c:pt>
                <c:pt idx="3">
                  <c:v>9.4339622641509441E-2</c:v>
                </c:pt>
                <c:pt idx="4">
                  <c:v>5.0632911392405063E-2</c:v>
                </c:pt>
                <c:pt idx="5">
                  <c:v>2.5000000000000001E-2</c:v>
                </c:pt>
                <c:pt idx="6">
                  <c:v>5.3571428571428568E-2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D-4384-A3F4-B37EA34931DD}"/>
            </c:ext>
          </c:extLst>
        </c:ser>
        <c:ser>
          <c:idx val="5"/>
          <c:order val="4"/>
          <c:tx>
            <c:strRef>
              <c:f>'SW13'!$P$2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'SW13'!$P$3:$P$9</c:f>
              <c:numCache>
                <c:formatCode>0%</c:formatCode>
                <c:ptCount val="7"/>
                <c:pt idx="0">
                  <c:v>7.5471698113207544E-2</c:v>
                </c:pt>
                <c:pt idx="1">
                  <c:v>1.5037593984962405E-2</c:v>
                </c:pt>
                <c:pt idx="2">
                  <c:v>2.2988505747126436E-2</c:v>
                </c:pt>
                <c:pt idx="3">
                  <c:v>3.7735849056603772E-2</c:v>
                </c:pt>
                <c:pt idx="4">
                  <c:v>2.5316455696202531E-2</c:v>
                </c:pt>
                <c:pt idx="5">
                  <c:v>0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8D-4384-A3F4-B37EA34931DD}"/>
            </c:ext>
          </c:extLst>
        </c:ser>
        <c:ser>
          <c:idx val="6"/>
          <c:order val="5"/>
          <c:tx>
            <c:strRef>
              <c:f>'SW13'!$Q$2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'SW13'!$A$3:$A$9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'SW13'!$Q$3:$Q$9</c:f>
              <c:numCache>
                <c:formatCode>0%</c:formatCode>
                <c:ptCount val="7"/>
                <c:pt idx="0">
                  <c:v>1.8867924528301886E-2</c:v>
                </c:pt>
                <c:pt idx="1">
                  <c:v>0</c:v>
                </c:pt>
                <c:pt idx="2">
                  <c:v>1.1494252873563218E-2</c:v>
                </c:pt>
                <c:pt idx="3">
                  <c:v>0</c:v>
                </c:pt>
                <c:pt idx="4">
                  <c:v>0</c:v>
                </c:pt>
                <c:pt idx="5">
                  <c:v>2.5000000000000001E-2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8D-4384-A3F4-B37EA349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28576"/>
        <c:axId val="105163584"/>
      </c:barChart>
      <c:catAx>
        <c:axId val="104728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63584"/>
        <c:crosses val="autoZero"/>
        <c:auto val="1"/>
        <c:lblAlgn val="ctr"/>
        <c:lblOffset val="100"/>
        <c:noMultiLvlLbl val="0"/>
      </c:catAx>
      <c:valAx>
        <c:axId val="1051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'SW13'!$A$11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F1-4C87-A820-39B315E148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F1-4C87-A820-39B315E148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F1-4C87-A820-39B315E148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F1-4C87-A820-39B315E148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DF1-4C87-A820-39B315E148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DF1-4C87-A820-39B315E148D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DF1-4C87-A820-39B315E148D3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1-4C87-A820-39B315E148D3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1-4C87-A820-39B315E148D3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F1-4C87-A820-39B315E148D3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1-4C87-A820-39B315E148D3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1-4C87-A820-39B315E148D3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F1-4C87-A820-39B315E148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'SW13'!$C$10:$I$10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'SW13'!$C$11:$I$11</c:f>
              <c:numCache>
                <c:formatCode>General</c:formatCode>
                <c:ptCount val="7"/>
                <c:pt idx="0">
                  <c:v>119.5</c:v>
                </c:pt>
                <c:pt idx="1">
                  <c:v>87</c:v>
                </c:pt>
                <c:pt idx="2">
                  <c:v>123</c:v>
                </c:pt>
                <c:pt idx="3">
                  <c:v>30</c:v>
                </c:pt>
                <c:pt idx="4">
                  <c:v>13</c:v>
                </c:pt>
                <c:pt idx="5">
                  <c:v>4</c:v>
                </c:pt>
                <c:pt idx="6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F1-4C87-A820-39B315E1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03-40C4-9315-226AF364266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03-40C4-9315-226AF364266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03-40C4-9315-226AF364266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03-40C4-9315-226AF364266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003-40C4-9315-226AF364266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003-40C4-9315-226AF3642663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3-40C4-9315-226AF3642663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3-40C4-9315-226AF3642663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3-40C4-9315-226AF3642663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03-40C4-9315-226AF3642663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03-40C4-9315-226AF3642663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03-40C4-9315-226AF364266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'SW14'!$C$10:$H$10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'SW14'!$C$11:$H$11</c:f>
              <c:numCache>
                <c:formatCode>General</c:formatCode>
                <c:ptCount val="6"/>
                <c:pt idx="0">
                  <c:v>34</c:v>
                </c:pt>
                <c:pt idx="1">
                  <c:v>57</c:v>
                </c:pt>
                <c:pt idx="2">
                  <c:v>99</c:v>
                </c:pt>
                <c:pt idx="3">
                  <c:v>41</c:v>
                </c:pt>
                <c:pt idx="4">
                  <c:v>12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03-40C4-9315-226AF364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'SW14'!$K$2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'SW14'!$J$3:$J$9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'SW14'!$K$3:$K$9</c:f>
              <c:numCache>
                <c:formatCode>0%</c:formatCode>
                <c:ptCount val="7"/>
                <c:pt idx="0">
                  <c:v>0.51724137931034486</c:v>
                </c:pt>
                <c:pt idx="1">
                  <c:v>0.53846153846153844</c:v>
                </c:pt>
                <c:pt idx="2">
                  <c:v>0.47727272727272729</c:v>
                </c:pt>
                <c:pt idx="3">
                  <c:v>0.42424242424242425</c:v>
                </c:pt>
                <c:pt idx="4">
                  <c:v>0.54166666666666663</c:v>
                </c:pt>
                <c:pt idx="5">
                  <c:v>0.51401869158878499</c:v>
                </c:pt>
                <c:pt idx="6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7-4E32-BB32-9CAB8D20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88096"/>
        <c:axId val="106165312"/>
      </c:barChart>
      <c:catAx>
        <c:axId val="1075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65312"/>
        <c:crosses val="autoZero"/>
        <c:auto val="1"/>
        <c:lblAlgn val="ctr"/>
        <c:lblOffset val="100"/>
        <c:noMultiLvlLbl val="0"/>
      </c:catAx>
      <c:valAx>
        <c:axId val="106165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8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'SW14'!$B$2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'SW14'!$B$3:$B$9</c:f>
              <c:numCache>
                <c:formatCode>General</c:formatCode>
                <c:ptCount val="7"/>
                <c:pt idx="0">
                  <c:v>58</c:v>
                </c:pt>
                <c:pt idx="1">
                  <c:v>39</c:v>
                </c:pt>
                <c:pt idx="2">
                  <c:v>44</c:v>
                </c:pt>
                <c:pt idx="3">
                  <c:v>66</c:v>
                </c:pt>
                <c:pt idx="4">
                  <c:v>72</c:v>
                </c:pt>
                <c:pt idx="5">
                  <c:v>107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6-4A32-9A7B-572D4CF01F45}"/>
            </c:ext>
          </c:extLst>
        </c:ser>
        <c:ser>
          <c:idx val="7"/>
          <c:order val="1"/>
          <c:tx>
            <c:strRef>
              <c:f>'SW14'!$I$2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'SW14'!$I$3:$I$9</c:f>
              <c:numCache>
                <c:formatCode>General</c:formatCode>
                <c:ptCount val="7"/>
                <c:pt idx="0">
                  <c:v>30</c:v>
                </c:pt>
                <c:pt idx="1">
                  <c:v>21</c:v>
                </c:pt>
                <c:pt idx="2">
                  <c:v>21</c:v>
                </c:pt>
                <c:pt idx="3">
                  <c:v>28</c:v>
                </c:pt>
                <c:pt idx="4">
                  <c:v>39</c:v>
                </c:pt>
                <c:pt idx="5">
                  <c:v>55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6-4A32-9A7B-572D4CF01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89120"/>
        <c:axId val="106167040"/>
      </c:barChart>
      <c:catAx>
        <c:axId val="1075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67040"/>
        <c:crosses val="autoZero"/>
        <c:auto val="1"/>
        <c:lblAlgn val="ctr"/>
        <c:lblOffset val="100"/>
        <c:noMultiLvlLbl val="0"/>
      </c:catAx>
      <c:valAx>
        <c:axId val="10616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'SW14'!$A$3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FA-4986-9398-B80DADABB54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FA-4986-9398-B80DADABB5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FA-4986-9398-B80DADABB54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FA-4986-9398-B80DADABB54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FA-4986-9398-B80DADABB54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FA-4986-9398-B80DADABB54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FA-4986-9398-B80DADABB54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'SW14'!$B$3:$I$3</c15:sqref>
                  </c15:fullRef>
                </c:ext>
              </c:extLst>
              <c:f>'SW14'!$C$3:$I$3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14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FA-4986-9398-B80DADAB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6FA-4986-9398-B80DADABB5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6FA-4986-9398-B80DADABB54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6FA-4986-9398-B80DADABB5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6FA-4986-9398-B80DADABB54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6FA-4986-9398-B80DADABB5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6FA-4986-9398-B80DADABB54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6FA-4986-9398-B80DADABB5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6FA-4986-9398-B80DADABB54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6FA-4986-9398-B80DADABB5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6FA-4986-9398-B80DADABB54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FA-4986-9398-B80DADABB5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6FA-4986-9398-B80DADABB5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6FA-4986-9398-B80DADABB5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FA-4986-9398-B80DADABB5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FA-4986-9398-B80DADABB5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FA-4986-9398-B80DADABB5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6FA-4986-9398-B80DADABB5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6FA-4986-9398-B80DADABB54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D7-44E0-B839-798722A6499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D7-44E0-B839-798722A6499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D7-44E0-B839-798722A6499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3D7-44E0-B839-798722A6499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3D7-44E0-B839-798722A6499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3D7-44E0-B839-798722A6499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3D7-44E0-B839-798722A6499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'SW14'!$B$4:$I$4</c15:sqref>
                  </c15:fullRef>
                </c:ext>
              </c:extLst>
              <c:f>'SW14'!$C$4:$I$4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D7-44E0-B839-798722A6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3D7-44E0-B839-798722A6499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3D7-44E0-B839-798722A6499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3D7-44E0-B839-798722A6499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3D7-44E0-B839-798722A6499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3D7-44E0-B839-798722A6499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3D7-44E0-B839-798722A6499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3D7-44E0-B839-798722A6499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3D7-44E0-B839-798722A6499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3D7-44E0-B839-798722A6499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3D7-44E0-B839-798722A6499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3D7-44E0-B839-798722A6499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3D7-44E0-B839-798722A6499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3D7-44E0-B839-798722A6499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3D7-44E0-B839-798722A6499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3D7-44E0-B839-798722A6499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3D7-44E0-B839-798722A6499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3D7-44E0-B839-798722A6499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3D7-44E0-B839-798722A6499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37-446D-B99C-8020E858704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37-446D-B99C-8020E858704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F37-446D-B99C-8020E858704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F37-446D-B99C-8020E858704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37-446D-B99C-8020E858704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F37-446D-B99C-8020E858704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F37-446D-B99C-8020E858704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'SW14'!$B$5:$I$5</c15:sqref>
                  </c15:fullRef>
                </c:ext>
              </c:extLst>
              <c:f>'SW14'!$C$5:$I$5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F37-446D-B99C-8020E8587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F37-446D-B99C-8020E858704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F37-446D-B99C-8020E858704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F37-446D-B99C-8020E858704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F37-446D-B99C-8020E858704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F37-446D-B99C-8020E858704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F37-446D-B99C-8020E858704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F37-446D-B99C-8020E858704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F37-446D-B99C-8020E858704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F37-446D-B99C-8020E858704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F37-446D-B99C-8020E858704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F37-446D-B99C-8020E858704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F37-446D-B99C-8020E858704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F37-446D-B99C-8020E858704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F37-446D-B99C-8020E858704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F37-446D-B99C-8020E858704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F37-446D-B99C-8020E858704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F37-446D-B99C-8020E858704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F37-446D-B99C-8020E858704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MAR!$A$3</c:f>
              <c:strCache>
                <c:ptCount val="1"/>
                <c:pt idx="0">
                  <c:v>WEEK 12 (04/01 - 04/07)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A62-4BB6-84B4-02D0BD45FA3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A62-4BB6-84B4-02D0BD45FA3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A62-4BB6-84B4-02D0BD45FA3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A62-4BB6-84B4-02D0BD45FA3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A62-4BB6-84B4-02D0BD45FA3B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A62-4BB6-84B4-02D0BD45FA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BA62-4BB6-84B4-02D0BD45FA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MAR!$B$3:$I$3</c15:sqref>
                  </c15:fullRef>
                </c:ext>
              </c:extLst>
              <c:f>MAR!$C$3:$I$3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D-BA62-4BB6-84B4-02D0BD45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13 (04/08 - 04/14)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119.5</c:v>
                      </c:pt>
                      <c:pt idx="1">
                        <c:v>87</c:v>
                      </c:pt>
                      <c:pt idx="2">
                        <c:v>123</c:v>
                      </c:pt>
                      <c:pt idx="3">
                        <c:v>30</c:v>
                      </c:pt>
                      <c:pt idx="4">
                        <c:v>13</c:v>
                      </c:pt>
                      <c:pt idx="5">
                        <c:v>4</c:v>
                      </c:pt>
                      <c:pt idx="6">
                        <c:v>205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C-BA62-4BB6-84B4-02D0BD45FA3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 14 (04/15 - 04/21)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34</c:v>
                      </c:pt>
                      <c:pt idx="1">
                        <c:v>57</c:v>
                      </c:pt>
                      <c:pt idx="2">
                        <c:v>99</c:v>
                      </c:pt>
                      <c:pt idx="3">
                        <c:v>41</c:v>
                      </c:pt>
                      <c:pt idx="4">
                        <c:v>12</c:v>
                      </c:pt>
                      <c:pt idx="5">
                        <c:v>7</c:v>
                      </c:pt>
                      <c:pt idx="6">
                        <c:v>209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A62-4BB6-84B4-02D0BD45FA3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15 (04/22 - 04/27)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43</c:v>
                      </c:pt>
                      <c:pt idx="1">
                        <c:v>75</c:v>
                      </c:pt>
                      <c:pt idx="2">
                        <c:v>92</c:v>
                      </c:pt>
                      <c:pt idx="3">
                        <c:v>44</c:v>
                      </c:pt>
                      <c:pt idx="4">
                        <c:v>12</c:v>
                      </c:pt>
                      <c:pt idx="5">
                        <c:v>6</c:v>
                      </c:pt>
                      <c:pt idx="6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A62-4BB6-84B4-02D0BD45FA3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1A2-42BE-B614-390F7A3FEA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1A2-42BE-B614-390F7A3FEAF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1A2-42BE-B614-390F7A3FEAF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1A2-42BE-B614-390F7A3FEAF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1A2-42BE-B614-390F7A3FEAF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1A2-42BE-B614-390F7A3FEAF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1A2-42BE-B614-390F7A3FEAF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'SW14'!$B$6:$I$6</c15:sqref>
                  </c15:fullRef>
                </c:ext>
              </c:extLst>
              <c:f>'SW14'!$C$6:$I$6</c:f>
              <c:numCache>
                <c:formatCode>General</c:formatCode>
                <c:ptCount val="7"/>
                <c:pt idx="0">
                  <c:v>1</c:v>
                </c:pt>
                <c:pt idx="1">
                  <c:v>7</c:v>
                </c:pt>
                <c:pt idx="2">
                  <c:v>22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E1A2-42BE-B614-390F7A3F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1A2-42BE-B614-390F7A3FEAF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1A2-42BE-B614-390F7A3FEAF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1A2-42BE-B614-390F7A3FEA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1A2-42BE-B614-390F7A3FEAF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1A2-42BE-B614-390F7A3FEA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1A2-42BE-B614-390F7A3FEAF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1A2-42BE-B614-390F7A3FEA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1A2-42BE-B614-390F7A3FEAF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1A2-42BE-B614-390F7A3FEA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1A2-42BE-B614-390F7A3FEAF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1A2-42BE-B614-390F7A3FEA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1A2-42BE-B614-390F7A3FEA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1A2-42BE-B614-390F7A3FEA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1A2-42BE-B614-390F7A3FEA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1A2-42BE-B614-390F7A3FEA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1A2-42BE-B614-390F7A3FEA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E1A2-42BE-B614-390F7A3FEA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E1A2-42BE-B614-390F7A3FEAF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1AE-4C8C-81DF-CA8A26C897A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1AE-4C8C-81DF-CA8A26C897A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1AE-4C8C-81DF-CA8A26C897A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1AE-4C8C-81DF-CA8A26C897A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1AE-4C8C-81DF-CA8A26C897A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1AE-4C8C-81DF-CA8A26C897A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1AE-4C8C-81DF-CA8A26C897A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'SW14'!$B$7:$I$7</c15:sqref>
                  </c15:fullRef>
                </c:ext>
              </c:extLst>
              <c:f>'SW14'!$C$7:$I$7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0</c:v>
                </c:pt>
                <c:pt idx="5">
                  <c:v>1</c:v>
                </c:pt>
                <c:pt idx="6">
                  <c:v>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1AE-4C8C-81DF-CA8A26C8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1AE-4C8C-81DF-CA8A26C897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1AE-4C8C-81DF-CA8A26C897A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1AE-4C8C-81DF-CA8A26C897A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1AE-4C8C-81DF-CA8A26C897A8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1AE-4C8C-81DF-CA8A26C897A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1AE-4C8C-81DF-CA8A26C897A8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1AE-4C8C-81DF-CA8A26C897A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1AE-4C8C-81DF-CA8A26C897A8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1AE-4C8C-81DF-CA8A26C897A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1AE-4C8C-81DF-CA8A26C897A8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1AE-4C8C-81DF-CA8A26C897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1AE-4C8C-81DF-CA8A26C897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1AE-4C8C-81DF-CA8A26C897A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1AE-4C8C-81DF-CA8A26C897A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1AE-4C8C-81DF-CA8A26C897A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1AE-4C8C-81DF-CA8A26C897A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1AE-4C8C-81DF-CA8A26C897A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1AE-4C8C-81DF-CA8A26C897A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26-47F4-9519-2CC4834241C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26-47F4-9519-2CC4834241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26-47F4-9519-2CC4834241C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26-47F4-9519-2CC4834241C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26-47F4-9519-2CC4834241C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B26-47F4-9519-2CC4834241C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B26-47F4-9519-2CC4834241C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'SW14'!$B$8:$I$8</c15:sqref>
                  </c15:fullRef>
                </c:ext>
              </c:extLst>
              <c:f>'SW14'!$C$8:$I$8</c:f>
              <c:numCache>
                <c:formatCode>General</c:formatCode>
                <c:ptCount val="7"/>
                <c:pt idx="0">
                  <c:v>9</c:v>
                </c:pt>
                <c:pt idx="1">
                  <c:v>17</c:v>
                </c:pt>
                <c:pt idx="2">
                  <c:v>26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55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B26-47F4-9519-2CC48342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B26-47F4-9519-2CC4834241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B26-47F4-9519-2CC4834241C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B26-47F4-9519-2CC4834241C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B26-47F4-9519-2CC4834241C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B26-47F4-9519-2CC4834241C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B26-47F4-9519-2CC4834241C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B26-47F4-9519-2CC4834241C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B26-47F4-9519-2CC4834241C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B26-47F4-9519-2CC4834241C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B26-47F4-9519-2CC4834241C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B26-47F4-9519-2CC4834241C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B26-47F4-9519-2CC4834241C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B26-47F4-9519-2CC4834241C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B26-47F4-9519-2CC4834241C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B26-47F4-9519-2CC4834241C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B26-47F4-9519-2CC4834241C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B26-47F4-9519-2CC4834241C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'SW14'!$B$9:$I$9</c15:sqref>
                        </c15:fullRef>
                        <c15:formulaRef>
                          <c15:sqref>'SW14'!$C$9:$I$9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B26-47F4-9519-2CC4834241C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1B-4B27-80C8-6EE111F65FD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1B-4B27-80C8-6EE111F65F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1B-4B27-80C8-6EE111F65FD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1B-4B27-80C8-6EE111F65FD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11B-4B27-80C8-6EE111F65FD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11B-4B27-80C8-6EE111F65FD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11B-4B27-80C8-6EE111F65FD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'SW14'!$B$2:$I$2</c15:sqref>
                  </c15:fullRef>
                </c:ext>
              </c:extLst>
              <c:f>'SW14'!$C$2:$I$2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'SW14'!$B$9:$I$9</c15:sqref>
                  </c15:fullRef>
                </c:ext>
              </c:extLst>
              <c:f>'SW14'!$C$9:$I$9</c:f>
              <c:numCache>
                <c:formatCode>General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11B-4B27-80C8-6EE111F6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11B-4B27-80C8-6EE111F65FD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'SW14'!$B$3:$I$3</c15:sqref>
                        </c15:fullRef>
                        <c15:formulaRef>
                          <c15:sqref>'SW14'!$C$3:$I$3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1</c:v>
                      </c:pt>
                      <c:pt idx="2">
                        <c:v>14</c:v>
                      </c:pt>
                      <c:pt idx="3">
                        <c:v>8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11B-4B27-80C8-6EE111F65FD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11B-4B27-80C8-6EE111F65FD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'SW14'!$B$4:$I$4</c15:sqref>
                        </c15:fullRef>
                        <c15:formulaRef>
                          <c15:sqref>'SW14'!$C$4:$I$4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4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11B-4B27-80C8-6EE111F65FD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11B-4B27-80C8-6EE111F65FD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'SW14'!$B$5:$I$5</c15:sqref>
                        </c15:fullRef>
                        <c15:formulaRef>
                          <c15:sqref>'SW14'!$C$5:$I$5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12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11B-4B27-80C8-6EE111F65FD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11B-4B27-80C8-6EE111F65FD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'SW14'!$B$6:$I$6</c15:sqref>
                        </c15:fullRef>
                        <c15:formulaRef>
                          <c15:sqref>'SW14'!$C$6:$I$6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7</c:v>
                      </c:pt>
                      <c:pt idx="2">
                        <c:v>22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11B-4B27-80C8-6EE111F65FD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11B-4B27-80C8-6EE111F65FD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'SW14'!$B$7:$I$7</c15:sqref>
                        </c15:fullRef>
                        <c15:formulaRef>
                          <c15:sqref>'SW14'!$C$7:$I$7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11B-4B27-80C8-6EE111F65FD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11B-4B27-80C8-6EE111F65F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11B-4B27-80C8-6EE111F65F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11B-4B27-80C8-6EE111F65F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11B-4B27-80C8-6EE111F65F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11B-4B27-80C8-6EE111F65FD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11B-4B27-80C8-6EE111F65FD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11B-4B27-80C8-6EE111F65FD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'SW14'!$B$2:$I$2</c15:sqref>
                        </c15:fullRef>
                        <c15:formulaRef>
                          <c15:sqref>'SW14'!$C$2:$I$2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'SW14'!$B$8:$I$8</c15:sqref>
                        </c15:fullRef>
                        <c15:formulaRef>
                          <c15:sqref>'SW14'!$C$8:$I$8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11B-4B27-80C8-6EE111F65FD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'SW14'!$L$2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'SW14'!$L$3:$L$9</c:f>
              <c:numCache>
                <c:formatCode>0%</c:formatCode>
                <c:ptCount val="7"/>
                <c:pt idx="0">
                  <c:v>8.6206896551724144E-2</c:v>
                </c:pt>
                <c:pt idx="1">
                  <c:v>2.564102564102564E-2</c:v>
                </c:pt>
                <c:pt idx="2">
                  <c:v>9.0909090909090912E-2</c:v>
                </c:pt>
                <c:pt idx="3">
                  <c:v>1.5151515151515152E-2</c:v>
                </c:pt>
                <c:pt idx="4">
                  <c:v>5.5555555555555552E-2</c:v>
                </c:pt>
                <c:pt idx="5">
                  <c:v>8.4112149532710276E-2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C-463B-9B5A-F1073705F987}"/>
            </c:ext>
          </c:extLst>
        </c:ser>
        <c:ser>
          <c:idx val="2"/>
          <c:order val="1"/>
          <c:tx>
            <c:strRef>
              <c:f>'SW14'!$M$2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'SW14'!$M$3:$M$9</c:f>
              <c:numCache>
                <c:formatCode>0%</c:formatCode>
                <c:ptCount val="7"/>
                <c:pt idx="0">
                  <c:v>1.7241379310344827E-2</c:v>
                </c:pt>
                <c:pt idx="1">
                  <c:v>0.10256410256410256</c:v>
                </c:pt>
                <c:pt idx="2">
                  <c:v>0.27272727272727271</c:v>
                </c:pt>
                <c:pt idx="3">
                  <c:v>0.10606060606060606</c:v>
                </c:pt>
                <c:pt idx="4">
                  <c:v>0.15277777777777779</c:v>
                </c:pt>
                <c:pt idx="5">
                  <c:v>0.15887850467289719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C-463B-9B5A-F1073705F987}"/>
            </c:ext>
          </c:extLst>
        </c:ser>
        <c:ser>
          <c:idx val="3"/>
          <c:order val="2"/>
          <c:tx>
            <c:strRef>
              <c:f>'SW14'!$N$2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'SW14'!$N$3:$N$9</c:f>
              <c:numCache>
                <c:formatCode>0%</c:formatCode>
                <c:ptCount val="7"/>
                <c:pt idx="0">
                  <c:v>0.2413793103448276</c:v>
                </c:pt>
                <c:pt idx="1">
                  <c:v>0.17948717948717949</c:v>
                </c:pt>
                <c:pt idx="2">
                  <c:v>0.18181818181818182</c:v>
                </c:pt>
                <c:pt idx="3">
                  <c:v>0.33333333333333331</c:v>
                </c:pt>
                <c:pt idx="4">
                  <c:v>0.16666666666666666</c:v>
                </c:pt>
                <c:pt idx="5">
                  <c:v>0.24299065420560748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C-463B-9B5A-F1073705F987}"/>
            </c:ext>
          </c:extLst>
        </c:ser>
        <c:ser>
          <c:idx val="4"/>
          <c:order val="3"/>
          <c:tx>
            <c:strRef>
              <c:f>'SW14'!$O$2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'SW14'!$O$3:$O$9</c:f>
              <c:numCache>
                <c:formatCode>0%</c:formatCode>
                <c:ptCount val="7"/>
                <c:pt idx="0">
                  <c:v>0.13793103448275862</c:v>
                </c:pt>
                <c:pt idx="1">
                  <c:v>0.15384615384615385</c:v>
                </c:pt>
                <c:pt idx="2">
                  <c:v>4.5454545454545456E-2</c:v>
                </c:pt>
                <c:pt idx="3">
                  <c:v>0.12121212121212122</c:v>
                </c:pt>
                <c:pt idx="4">
                  <c:v>0.1388888888888889</c:v>
                </c:pt>
                <c:pt idx="5">
                  <c:v>4.6728971962616821E-2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C-463B-9B5A-F1073705F987}"/>
            </c:ext>
          </c:extLst>
        </c:ser>
        <c:ser>
          <c:idx val="5"/>
          <c:order val="4"/>
          <c:tx>
            <c:strRef>
              <c:f>'SW14'!$P$2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'SW14'!$P$3:$P$9</c:f>
              <c:numCache>
                <c:formatCode>0%</c:formatCode>
                <c:ptCount val="7"/>
                <c:pt idx="0">
                  <c:v>8.6206896551724144E-2</c:v>
                </c:pt>
                <c:pt idx="1">
                  <c:v>2.564102564102564E-2</c:v>
                </c:pt>
                <c:pt idx="2">
                  <c:v>0</c:v>
                </c:pt>
                <c:pt idx="3">
                  <c:v>1.5151515151515152E-2</c:v>
                </c:pt>
                <c:pt idx="4">
                  <c:v>0</c:v>
                </c:pt>
                <c:pt idx="5">
                  <c:v>2.8037383177570093E-2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C-463B-9B5A-F1073705F987}"/>
            </c:ext>
          </c:extLst>
        </c:ser>
        <c:ser>
          <c:idx val="6"/>
          <c:order val="5"/>
          <c:tx>
            <c:strRef>
              <c:f>'SW14'!$Q$2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'SW14'!$Q$3:$Q$9</c:f>
              <c:numCache>
                <c:formatCode>0%</c:formatCode>
                <c:ptCount val="7"/>
                <c:pt idx="0">
                  <c:v>1.7241379310344827E-2</c:v>
                </c:pt>
                <c:pt idx="1">
                  <c:v>2.564102564102564E-2</c:v>
                </c:pt>
                <c:pt idx="2">
                  <c:v>2.2727272727272728E-2</c:v>
                </c:pt>
                <c:pt idx="3">
                  <c:v>3.0303030303030304E-2</c:v>
                </c:pt>
                <c:pt idx="4">
                  <c:v>1.3888888888888888E-2</c:v>
                </c:pt>
                <c:pt idx="5">
                  <c:v>9.3457943925233638E-3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EC-463B-9B5A-F1073705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646656"/>
        <c:axId val="267243456"/>
      </c:barChart>
      <c:catAx>
        <c:axId val="11264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243456"/>
        <c:crosses val="autoZero"/>
        <c:auto val="1"/>
        <c:lblAlgn val="ctr"/>
        <c:lblOffset val="100"/>
        <c:noMultiLvlLbl val="0"/>
      </c:catAx>
      <c:valAx>
        <c:axId val="26724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4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FF-4AF6-88F0-EBB7446183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FF-4AF6-88F0-EBB7446183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FF-4AF6-88F0-EBB7446183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FF-4AF6-88F0-EBB7446183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FF-4AF6-88F0-EBB7446183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AFF-4AF6-88F0-EBB7446183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AFF-4AF6-88F0-EBB744618395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FF-4AF6-88F0-EBB744618395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F-4AF6-88F0-EBB744618395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FF-4AF6-88F0-EBB744618395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FF-4AF6-88F0-EBB744618395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FF-4AF6-88F0-EBB744618395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FF-4AF6-88F0-EBB74461839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'SW14'!$C$10:$I$10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'SW14'!$C$11:$I$11</c:f>
              <c:numCache>
                <c:formatCode>General</c:formatCode>
                <c:ptCount val="7"/>
                <c:pt idx="0">
                  <c:v>34</c:v>
                </c:pt>
                <c:pt idx="1">
                  <c:v>57</c:v>
                </c:pt>
                <c:pt idx="2">
                  <c:v>99</c:v>
                </c:pt>
                <c:pt idx="3">
                  <c:v>41</c:v>
                </c:pt>
                <c:pt idx="4">
                  <c:v>12</c:v>
                </c:pt>
                <c:pt idx="5">
                  <c:v>7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FF-4AF6-88F0-EBB744618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1C1-4462-84B8-1357D8A5258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1C1-4462-84B8-1357D8A5258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1C1-4462-84B8-1357D8A5258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1C1-4462-84B8-1357D8A5258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1C1-4462-84B8-1357D8A5258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1C1-4462-84B8-1357D8A5258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1-4462-84B8-1357D8A5258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1-4462-84B8-1357D8A5258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1-4462-84B8-1357D8A5258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C1-4462-84B8-1357D8A5258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C1-4462-84B8-1357D8A5258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C1-4462-84B8-1357D8A5258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'SW15'!$C$10:$H$10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'SW15'!$C$11:$H$11</c:f>
              <c:numCache>
                <c:formatCode>General</c:formatCode>
                <c:ptCount val="6"/>
                <c:pt idx="0">
                  <c:v>43</c:v>
                </c:pt>
                <c:pt idx="1">
                  <c:v>75</c:v>
                </c:pt>
                <c:pt idx="2">
                  <c:v>92</c:v>
                </c:pt>
                <c:pt idx="3">
                  <c:v>44</c:v>
                </c:pt>
                <c:pt idx="4">
                  <c:v>12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C1-4462-84B8-1357D8A5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'SW15'!$K$2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'SW15'!$J$3:$J$9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'SW15'!$K$3:$K$9</c:f>
              <c:numCache>
                <c:formatCode>0%</c:formatCode>
                <c:ptCount val="7"/>
                <c:pt idx="0">
                  <c:v>0.53658536585365857</c:v>
                </c:pt>
                <c:pt idx="1">
                  <c:v>0.42105263157894735</c:v>
                </c:pt>
                <c:pt idx="2">
                  <c:v>0.5714285714285714</c:v>
                </c:pt>
                <c:pt idx="3">
                  <c:v>0.5</c:v>
                </c:pt>
                <c:pt idx="4">
                  <c:v>0.43243243243243246</c:v>
                </c:pt>
                <c:pt idx="5">
                  <c:v>0.43564356435643564</c:v>
                </c:pt>
                <c:pt idx="6">
                  <c:v>0.49122807017543857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6-4A2C-A5A1-ADDC086B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16576"/>
        <c:axId val="263918656"/>
      </c:barChart>
      <c:catAx>
        <c:axId val="2706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918656"/>
        <c:crosses val="autoZero"/>
        <c:auto val="1"/>
        <c:lblAlgn val="ctr"/>
        <c:lblOffset val="100"/>
        <c:noMultiLvlLbl val="0"/>
      </c:catAx>
      <c:valAx>
        <c:axId val="263918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61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'SW15'!$B$2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'SW15'!$B$3:$B$9</c:f>
              <c:numCache>
                <c:formatCode>General</c:formatCode>
                <c:ptCount val="7"/>
                <c:pt idx="0">
                  <c:v>41</c:v>
                </c:pt>
                <c:pt idx="1">
                  <c:v>57</c:v>
                </c:pt>
                <c:pt idx="2">
                  <c:v>21</c:v>
                </c:pt>
                <c:pt idx="3">
                  <c:v>74</c:v>
                </c:pt>
                <c:pt idx="4">
                  <c:v>111</c:v>
                </c:pt>
                <c:pt idx="5">
                  <c:v>101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0-4213-99C1-3000804AEDAC}"/>
            </c:ext>
          </c:extLst>
        </c:ser>
        <c:ser>
          <c:idx val="7"/>
          <c:order val="1"/>
          <c:tx>
            <c:strRef>
              <c:f>'SW15'!$I$2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'SW15'!$I$3:$I$9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12</c:v>
                </c:pt>
                <c:pt idx="3">
                  <c:v>37</c:v>
                </c:pt>
                <c:pt idx="4">
                  <c:v>48</c:v>
                </c:pt>
                <c:pt idx="5">
                  <c:v>44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20-4213-99C1-3000804A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18112"/>
        <c:axId val="265585216"/>
      </c:barChart>
      <c:catAx>
        <c:axId val="2706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585216"/>
        <c:crosses val="autoZero"/>
        <c:auto val="1"/>
        <c:lblAlgn val="ctr"/>
        <c:lblOffset val="100"/>
        <c:noMultiLvlLbl val="0"/>
      </c:catAx>
      <c:valAx>
        <c:axId val="2655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6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'SW15'!$A$3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91-4273-829A-193F76C0D1A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91-4273-829A-193F76C0D1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91-4273-829A-193F76C0D1A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91-4273-829A-193F76C0D1A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91-4273-829A-193F76C0D1A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91-4273-829A-193F76C0D1A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91-4273-829A-193F76C0D1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'SW15'!$B$3:$I$3</c15:sqref>
                  </c15:fullRef>
                </c:ext>
              </c:extLst>
              <c:f>'SW15'!$C$3:$I$3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91-4273-829A-193F76C0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591-4273-829A-193F76C0D1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591-4273-829A-193F76C0D1A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591-4273-829A-193F76C0D1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591-4273-829A-193F76C0D1A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591-4273-829A-193F76C0D1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591-4273-829A-193F76C0D1A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591-4273-829A-193F76C0D1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591-4273-829A-193F76C0D1A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591-4273-829A-193F76C0D1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591-4273-829A-193F76C0D1A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591-4273-829A-193F76C0D1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591-4273-829A-193F76C0D1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591-4273-829A-193F76C0D1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591-4273-829A-193F76C0D1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591-4273-829A-193F76C0D1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591-4273-829A-193F76C0D1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E591-4273-829A-193F76C0D1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E591-4273-829A-193F76C0D1A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4"/>
          <c:order val="1"/>
          <c:tx>
            <c:strRef>
              <c:f>MAR!$A$4</c:f>
              <c:strCache>
                <c:ptCount val="1"/>
                <c:pt idx="0">
                  <c:v>WEEK 13 (04/08 - 04/14)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C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4E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50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52-05D7-4425-82FC-423EA5ED0F6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54-05D7-4425-82FC-423EA5ED0F6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56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58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MAR!$B$4:$I$4</c15:sqref>
                  </c15:fullRef>
                </c:ext>
              </c:extLst>
              <c:f>MAR!$C$4:$I$4</c:f>
              <c:numCache>
                <c:formatCode>General</c:formatCode>
                <c:ptCount val="7"/>
                <c:pt idx="0">
                  <c:v>119.5</c:v>
                </c:pt>
                <c:pt idx="1">
                  <c:v>87</c:v>
                </c:pt>
                <c:pt idx="2">
                  <c:v>123</c:v>
                </c:pt>
                <c:pt idx="3">
                  <c:v>30</c:v>
                </c:pt>
                <c:pt idx="4">
                  <c:v>13</c:v>
                </c:pt>
                <c:pt idx="5">
                  <c:v>4</c:v>
                </c:pt>
                <c:pt idx="6">
                  <c:v>205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05D7-4425-82FC-423EA5ED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12 (04/01 - 04/07)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D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F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1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D7-4425-82FC-423EA5ED0F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A-05D7-4425-82FC-423EA5ED0F62}"/>
                  </c:ext>
                </c:extLst>
              </c15:ser>
            </c15:filteredPieSeries>
            <c15:filteredPie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 14 (04/15 - 04/21)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34</c:v>
                      </c:pt>
                      <c:pt idx="1">
                        <c:v>57</c:v>
                      </c:pt>
                      <c:pt idx="2">
                        <c:v>99</c:v>
                      </c:pt>
                      <c:pt idx="3">
                        <c:v>41</c:v>
                      </c:pt>
                      <c:pt idx="4">
                        <c:v>12</c:v>
                      </c:pt>
                      <c:pt idx="5">
                        <c:v>7</c:v>
                      </c:pt>
                      <c:pt idx="6">
                        <c:v>209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5D7-4425-82FC-423EA5ED0F62}"/>
                  </c:ext>
                </c:extLst>
              </c15:ser>
            </c15:filteredPieSeries>
            <c15:filteredPieSeries>
              <c15:ser>
                <c:idx val="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15 (04/22 - 04/27)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43</c:v>
                      </c:pt>
                      <c:pt idx="1">
                        <c:v>75</c:v>
                      </c:pt>
                      <c:pt idx="2">
                        <c:v>92</c:v>
                      </c:pt>
                      <c:pt idx="3">
                        <c:v>44</c:v>
                      </c:pt>
                      <c:pt idx="4">
                        <c:v>12</c:v>
                      </c:pt>
                      <c:pt idx="5">
                        <c:v>6</c:v>
                      </c:pt>
                      <c:pt idx="6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D7-4425-82FC-423EA5ED0F6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B8-4FCE-8A06-199CE64906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B8-4FCE-8A06-199CE64906F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B8-4FCE-8A06-199CE64906F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B8-4FCE-8A06-199CE64906F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B8-4FCE-8A06-199CE64906F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5B8-4FCE-8A06-199CE64906F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5B8-4FCE-8A06-199CE64906F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'SW15'!$B$4:$I$4</c15:sqref>
                  </c15:fullRef>
                </c:ext>
              </c:extLst>
              <c:f>'SW15'!$C$4:$I$4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9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5B8-4FCE-8A06-199CE649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5B8-4FCE-8A06-199CE64906F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5B8-4FCE-8A06-199CE64906F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5B8-4FCE-8A06-199CE64906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5B8-4FCE-8A06-199CE64906F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5B8-4FCE-8A06-199CE64906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5B8-4FCE-8A06-199CE64906F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5B8-4FCE-8A06-199CE64906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5B8-4FCE-8A06-199CE64906F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5B8-4FCE-8A06-199CE64906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5B8-4FCE-8A06-199CE64906F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5B8-4FCE-8A06-199CE64906F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5B8-4FCE-8A06-199CE64906F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5B8-4FCE-8A06-199CE64906F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5B8-4FCE-8A06-199CE64906F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5B8-4FCE-8A06-199CE64906F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5B8-4FCE-8A06-199CE64906F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5B8-4FCE-8A06-199CE64906F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5B8-4FCE-8A06-199CE64906F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06-4CB1-9EC2-4059C1C3D27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06-4CB1-9EC2-4059C1C3D27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06-4CB1-9EC2-4059C1C3D27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06-4CB1-9EC2-4059C1C3D27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C06-4CB1-9EC2-4059C1C3D27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C06-4CB1-9EC2-4059C1C3D27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C06-4CB1-9EC2-4059C1C3D27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'SW15'!$B$5:$I$5</c15:sqref>
                  </c15:fullRef>
                </c:ext>
              </c:extLst>
              <c:f>'SW15'!$C$5:$I$5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C06-4CB1-9EC2-4059C1C3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C06-4CB1-9EC2-4059C1C3D2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C06-4CB1-9EC2-4059C1C3D27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C06-4CB1-9EC2-4059C1C3D2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C06-4CB1-9EC2-4059C1C3D27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C06-4CB1-9EC2-4059C1C3D2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C06-4CB1-9EC2-4059C1C3D27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C06-4CB1-9EC2-4059C1C3D2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C06-4CB1-9EC2-4059C1C3D27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C06-4CB1-9EC2-4059C1C3D2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C06-4CB1-9EC2-4059C1C3D27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C06-4CB1-9EC2-4059C1C3D2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C06-4CB1-9EC2-4059C1C3D2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C06-4CB1-9EC2-4059C1C3D2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C06-4CB1-9EC2-4059C1C3D2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C06-4CB1-9EC2-4059C1C3D2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C06-4CB1-9EC2-4059C1C3D2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C06-4CB1-9EC2-4059C1C3D2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C06-4CB1-9EC2-4059C1C3D27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06-4232-A3FD-383A4A3C272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06-4232-A3FD-383A4A3C272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06-4232-A3FD-383A4A3C272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706-4232-A3FD-383A4A3C272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706-4232-A3FD-383A4A3C272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706-4232-A3FD-383A4A3C272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706-4232-A3FD-383A4A3C272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'SW15'!$B$6:$I$6</c15:sqref>
                  </c15:fullRef>
                </c:ext>
              </c:extLst>
              <c:f>'SW15'!$C$6:$I$6</c:f>
              <c:numCache>
                <c:formatCode>General</c:formatCode>
                <c:ptCount val="7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2</c:v>
                </c:pt>
                <c:pt idx="5">
                  <c:v>0</c:v>
                </c:pt>
                <c:pt idx="6">
                  <c:v>37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706-4232-A3FD-383A4A3C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706-4232-A3FD-383A4A3C27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706-4232-A3FD-383A4A3C272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706-4232-A3FD-383A4A3C27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706-4232-A3FD-383A4A3C272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706-4232-A3FD-383A4A3C27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706-4232-A3FD-383A4A3C272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706-4232-A3FD-383A4A3C27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706-4232-A3FD-383A4A3C272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706-4232-A3FD-383A4A3C27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706-4232-A3FD-383A4A3C272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706-4232-A3FD-383A4A3C27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706-4232-A3FD-383A4A3C27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706-4232-A3FD-383A4A3C272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706-4232-A3FD-383A4A3C272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706-4232-A3FD-383A4A3C272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706-4232-A3FD-383A4A3C272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706-4232-A3FD-383A4A3C272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706-4232-A3FD-383A4A3C272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8E-47B6-A444-A622D0D1D14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8E-47B6-A444-A622D0D1D1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8E-47B6-A444-A622D0D1D14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8E-47B6-A444-A622D0D1D14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C8E-47B6-A444-A622D0D1D14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C8E-47B6-A444-A622D0D1D14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C8E-47B6-A444-A622D0D1D14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'SW15'!$B$7:$I$7</c15:sqref>
                  </c15:fullRef>
                </c:ext>
              </c:extLst>
              <c:f>'SW15'!$C$7:$I$7</c:f>
              <c:numCache>
                <c:formatCode>General</c:formatCode>
                <c:ptCount val="7"/>
                <c:pt idx="0">
                  <c:v>6</c:v>
                </c:pt>
                <c:pt idx="1">
                  <c:v>22</c:v>
                </c:pt>
                <c:pt idx="2">
                  <c:v>29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C8E-47B6-A444-A622D0D1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C8E-47B6-A444-A622D0D1D1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C8E-47B6-A444-A622D0D1D14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C8E-47B6-A444-A622D0D1D1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C8E-47B6-A444-A622D0D1D14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C8E-47B6-A444-A622D0D1D1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C8E-47B6-A444-A622D0D1D14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C8E-47B6-A444-A622D0D1D1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C8E-47B6-A444-A622D0D1D14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C8E-47B6-A444-A622D0D1D1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C8E-47B6-A444-A622D0D1D14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C8E-47B6-A444-A622D0D1D14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C8E-47B6-A444-A622D0D1D14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C8E-47B6-A444-A622D0D1D14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C8E-47B6-A444-A622D0D1D14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C8E-47B6-A444-A622D0D1D14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C8E-47B6-A444-A622D0D1D14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C8E-47B6-A444-A622D0D1D14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C8E-47B6-A444-A622D0D1D14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36-4D81-88A2-9EE0E80595F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36-4D81-88A2-9EE0E80595F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36-4D81-88A2-9EE0E80595F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36-4D81-88A2-9EE0E80595F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36-4D81-88A2-9EE0E80595F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836-4D81-88A2-9EE0E80595F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836-4D81-88A2-9EE0E80595F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'SW15'!$B$8:$I$8</c15:sqref>
                  </c15:fullRef>
                </c:ext>
              </c:extLst>
              <c:f>'SW15'!$C$8:$I$8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836-4D81-88A2-9EE0E805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836-4D81-88A2-9EE0E80595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836-4D81-88A2-9EE0E80595F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836-4D81-88A2-9EE0E80595F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836-4D81-88A2-9EE0E80595F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836-4D81-88A2-9EE0E80595F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836-4D81-88A2-9EE0E80595F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836-4D81-88A2-9EE0E80595F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836-4D81-88A2-9EE0E80595F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836-4D81-88A2-9EE0E80595F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836-4D81-88A2-9EE0E80595F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836-4D81-88A2-9EE0E80595F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836-4D81-88A2-9EE0E80595F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836-4D81-88A2-9EE0E80595F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836-4D81-88A2-9EE0E80595F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836-4D81-88A2-9EE0E80595F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836-4D81-88A2-9EE0E80595F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836-4D81-88A2-9EE0E80595F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'SW15'!$B$9:$I$9</c15:sqref>
                        </c15:fullRef>
                        <c15:formulaRef>
                          <c15:sqref>'SW15'!$C$9:$I$9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836-4D81-88A2-9EE0E80595F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E3-4E38-A5EE-D61D5F1F646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E3-4E38-A5EE-D61D5F1F646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E3-4E38-A5EE-D61D5F1F646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E3-4E38-A5EE-D61D5F1F646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E3-4E38-A5EE-D61D5F1F646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E3-4E38-A5EE-D61D5F1F646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4E3-4E38-A5EE-D61D5F1F646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'SW15'!$B$2:$I$2</c15:sqref>
                  </c15:fullRef>
                </c:ext>
              </c:extLst>
              <c:f>'SW15'!$C$2:$I$2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'SW15'!$B$9:$I$9</c15:sqref>
                  </c15:fullRef>
                </c:ext>
              </c:extLst>
              <c:f>'SW15'!$C$9:$I$9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4E3-4E38-A5EE-D61D5F1F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4E3-4E38-A5EE-D61D5F1F64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'SW15'!$B$3:$I$3</c15:sqref>
                        </c15:fullRef>
                        <c15:formulaRef>
                          <c15:sqref>'SW15'!$C$3:$I$3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4E3-4E38-A5EE-D61D5F1F646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4E3-4E38-A5EE-D61D5F1F646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'SW15'!$B$4:$I$4</c15:sqref>
                        </c15:fullRef>
                        <c15:formulaRef>
                          <c15:sqref>'SW15'!$C$4:$I$4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4E3-4E38-A5EE-D61D5F1F646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4E3-4E38-A5EE-D61D5F1F646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'SW15'!$B$5:$I$5</c15:sqref>
                        </c15:fullRef>
                        <c15:formulaRef>
                          <c15:sqref>'SW15'!$C$5:$I$5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4E3-4E38-A5EE-D61D5F1F646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4E3-4E38-A5EE-D61D5F1F646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'SW15'!$B$6:$I$6</c15:sqref>
                        </c15:fullRef>
                        <c15:formulaRef>
                          <c15:sqref>'SW15'!$C$6:$I$6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4E3-4E38-A5EE-D61D5F1F646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4E3-4E38-A5EE-D61D5F1F646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'SW15'!$B$7:$I$7</c15:sqref>
                        </c15:fullRef>
                        <c15:formulaRef>
                          <c15:sqref>'SW15'!$C$7:$I$7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4E3-4E38-A5EE-D61D5F1F646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4E3-4E38-A5EE-D61D5F1F646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4E3-4E38-A5EE-D61D5F1F646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4E3-4E38-A5EE-D61D5F1F646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4E3-4E38-A5EE-D61D5F1F646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4E3-4E38-A5EE-D61D5F1F646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4E3-4E38-A5EE-D61D5F1F646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4E3-4E38-A5EE-D61D5F1F646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'SW15'!$B$2:$I$2</c15:sqref>
                        </c15:fullRef>
                        <c15:formulaRef>
                          <c15:sqref>'SW15'!$C$2:$I$2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'SW15'!$B$8:$I$8</c15:sqref>
                        </c15:fullRef>
                        <c15:formulaRef>
                          <c15:sqref>'SW15'!$C$8:$I$8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4E3-4E38-A5EE-D61D5F1F646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'SW15'!$L$2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0.16216216216216217</c:v>
                </c:pt>
                <c:pt idx="4">
                  <c:v>5.4054054054054057E-2</c:v>
                </c:pt>
                <c:pt idx="5">
                  <c:v>0.15841584158415842</c:v>
                </c:pt>
                <c:pt idx="6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D-4FDD-A218-E436277E1DEB}"/>
            </c:ext>
          </c:extLst>
        </c:ser>
        <c:ser>
          <c:idx val="2"/>
          <c:order val="1"/>
          <c:tx>
            <c:strRef>
              <c:f>'SW15'!$M$2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'SW15'!$M$3:$M$9</c:f>
              <c:numCache>
                <c:formatCode>0%</c:formatCode>
                <c:ptCount val="7"/>
                <c:pt idx="0">
                  <c:v>0.12195121951219512</c:v>
                </c:pt>
                <c:pt idx="1">
                  <c:v>0.2807017543859649</c:v>
                </c:pt>
                <c:pt idx="2">
                  <c:v>4.7619047619047616E-2</c:v>
                </c:pt>
                <c:pt idx="3">
                  <c:v>9.45945945945946E-2</c:v>
                </c:pt>
                <c:pt idx="4">
                  <c:v>0.1981981981981982</c:v>
                </c:pt>
                <c:pt idx="5">
                  <c:v>0.14851485148514851</c:v>
                </c:pt>
                <c:pt idx="6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D-4FDD-A218-E436277E1DEB}"/>
            </c:ext>
          </c:extLst>
        </c:ser>
        <c:ser>
          <c:idx val="3"/>
          <c:order val="2"/>
          <c:tx>
            <c:strRef>
              <c:f>'SW15'!$N$2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'SW15'!$N$3:$N$9</c:f>
              <c:numCache>
                <c:formatCode>0%</c:formatCode>
                <c:ptCount val="7"/>
                <c:pt idx="0">
                  <c:v>0.41463414634146339</c:v>
                </c:pt>
                <c:pt idx="1">
                  <c:v>0.15789473684210525</c:v>
                </c:pt>
                <c:pt idx="2">
                  <c:v>0.23809523809523808</c:v>
                </c:pt>
                <c:pt idx="3">
                  <c:v>9.45945945945946E-2</c:v>
                </c:pt>
                <c:pt idx="4">
                  <c:v>0.26126126126126126</c:v>
                </c:pt>
                <c:pt idx="5">
                  <c:v>0.14851485148514851</c:v>
                </c:pt>
                <c:pt idx="6">
                  <c:v>0.17543859649122806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D-4FDD-A218-E436277E1DEB}"/>
            </c:ext>
          </c:extLst>
        </c:ser>
        <c:ser>
          <c:idx val="4"/>
          <c:order val="3"/>
          <c:tx>
            <c:strRef>
              <c:f>'SW15'!$O$2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'SW15'!$O$3:$O$9</c:f>
              <c:numCache>
                <c:formatCode>0%</c:formatCode>
                <c:ptCount val="7"/>
                <c:pt idx="0">
                  <c:v>2.4390243902439025E-2</c:v>
                </c:pt>
                <c:pt idx="1">
                  <c:v>0.12280701754385964</c:v>
                </c:pt>
                <c:pt idx="2">
                  <c:v>0</c:v>
                </c:pt>
                <c:pt idx="3">
                  <c:v>0.17567567567567569</c:v>
                </c:pt>
                <c:pt idx="4">
                  <c:v>7.2072072072072071E-2</c:v>
                </c:pt>
                <c:pt idx="5">
                  <c:v>0.10891089108910891</c:v>
                </c:pt>
                <c:pt idx="6">
                  <c:v>7.0175438596491224E-2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BD-4FDD-A218-E436277E1DEB}"/>
            </c:ext>
          </c:extLst>
        </c:ser>
        <c:ser>
          <c:idx val="5"/>
          <c:order val="4"/>
          <c:tx>
            <c:strRef>
              <c:f>'SW15'!$P$2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2.7027027027027029E-2</c:v>
                </c:pt>
                <c:pt idx="4">
                  <c:v>3.6036036036036036E-2</c:v>
                </c:pt>
                <c:pt idx="5">
                  <c:v>2.9702970297029702E-2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BD-4FDD-A218-E436277E1DEB}"/>
            </c:ext>
          </c:extLst>
        </c:ser>
        <c:ser>
          <c:idx val="6"/>
          <c:order val="5"/>
          <c:tx>
            <c:strRef>
              <c:f>'SW15'!$Q$2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'SW15'!$Q$3:$Q$9</c:f>
              <c:numCache>
                <c:formatCode>0%</c:formatCode>
                <c:ptCount val="7"/>
                <c:pt idx="0">
                  <c:v>0</c:v>
                </c:pt>
                <c:pt idx="1">
                  <c:v>1.7543859649122806E-2</c:v>
                </c:pt>
                <c:pt idx="2">
                  <c:v>0.14285714285714285</c:v>
                </c:pt>
                <c:pt idx="3">
                  <c:v>0</c:v>
                </c:pt>
                <c:pt idx="4">
                  <c:v>0</c:v>
                </c:pt>
                <c:pt idx="5">
                  <c:v>1.9801980198019802E-2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BD-4FDD-A218-E436277E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073088"/>
        <c:axId val="274799360"/>
      </c:barChart>
      <c:catAx>
        <c:axId val="27407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799360"/>
        <c:crosses val="autoZero"/>
        <c:auto val="1"/>
        <c:lblAlgn val="ctr"/>
        <c:lblOffset val="100"/>
        <c:noMultiLvlLbl val="0"/>
      </c:catAx>
      <c:valAx>
        <c:axId val="27479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07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77-4D49-9F73-841BB52A888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77-4D49-9F73-841BB52A888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77-4D49-9F73-841BB52A888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77-4D49-9F73-841BB52A888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E77-4D49-9F73-841BB52A888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E77-4D49-9F73-841BB52A888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E77-4D49-9F73-841BB52A888A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7-4D49-9F73-841BB52A888A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7-4D49-9F73-841BB52A888A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77-4D49-9F73-841BB52A888A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77-4D49-9F73-841BB52A888A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77-4D49-9F73-841BB52A888A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77-4D49-9F73-841BB52A888A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'SW15'!$C$10:$I$10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'SW15'!$C$11:$I$11</c:f>
              <c:numCache>
                <c:formatCode>General</c:formatCode>
                <c:ptCount val="7"/>
                <c:pt idx="0">
                  <c:v>43</c:v>
                </c:pt>
                <c:pt idx="1">
                  <c:v>75</c:v>
                </c:pt>
                <c:pt idx="2">
                  <c:v>92</c:v>
                </c:pt>
                <c:pt idx="3">
                  <c:v>44</c:v>
                </c:pt>
                <c:pt idx="4">
                  <c:v>12</c:v>
                </c:pt>
                <c:pt idx="5">
                  <c:v>6</c:v>
                </c:pt>
                <c:pt idx="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77-4D49-9F73-841BB52A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MAR!$A$5</c:f>
              <c:strCache>
                <c:ptCount val="1"/>
                <c:pt idx="0">
                  <c:v>WEEK  14 (04/15 - 04/21)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E-2713-4295-A3B5-D54B5B5D794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30-2713-4295-A3B5-D54B5B5D794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32-2713-4295-A3B5-D54B5B5D794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34-2713-4295-A3B5-D54B5B5D794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6-2713-4295-A3B5-D54B5B5D794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38-2713-4295-A3B5-D54B5B5D794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D237-4F88-B64D-6CA6C7049B5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MAR!$B$5:$I$5</c15:sqref>
                  </c15:fullRef>
                </c:ext>
              </c:extLst>
              <c:f>MAR!$C$5:$I$5</c:f>
              <c:numCache>
                <c:formatCode>General</c:formatCode>
                <c:ptCount val="7"/>
                <c:pt idx="0">
                  <c:v>34</c:v>
                </c:pt>
                <c:pt idx="1">
                  <c:v>57</c:v>
                </c:pt>
                <c:pt idx="2">
                  <c:v>99</c:v>
                </c:pt>
                <c:pt idx="3">
                  <c:v>41</c:v>
                </c:pt>
                <c:pt idx="4">
                  <c:v>12</c:v>
                </c:pt>
                <c:pt idx="5">
                  <c:v>7</c:v>
                </c:pt>
                <c:pt idx="6">
                  <c:v>209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713-4295-A3B5-D54B5B5D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12 (04/01 - 04/07)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5-D237-4F88-B64D-6CA6C7049B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713-4295-A3B5-D54B5B5D794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13 (04/08 - 04/14)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7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119.5</c:v>
                      </c:pt>
                      <c:pt idx="1">
                        <c:v>87</c:v>
                      </c:pt>
                      <c:pt idx="2">
                        <c:v>123</c:v>
                      </c:pt>
                      <c:pt idx="3">
                        <c:v>30</c:v>
                      </c:pt>
                      <c:pt idx="4">
                        <c:v>13</c:v>
                      </c:pt>
                      <c:pt idx="5">
                        <c:v>4</c:v>
                      </c:pt>
                      <c:pt idx="6">
                        <c:v>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713-4295-A3B5-D54B5B5D794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MAR!$A$6</c15:sqref>
                        </c15:formulaRef>
                      </c:ext>
                    </c:extLst>
                    <c:strCache>
                      <c:ptCount val="1"/>
                      <c:pt idx="0">
                        <c:v>WEEK 15 (04/22 - 04/27)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2713-4295-A3B5-D54B5B5D794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MAR!$B$6:$I$6</c15:sqref>
                        </c15:fullRef>
                        <c15:formulaRef>
                          <c15:sqref>MAR!$C$6:$I$6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43</c:v>
                      </c:pt>
                      <c:pt idx="1">
                        <c:v>75</c:v>
                      </c:pt>
                      <c:pt idx="2">
                        <c:v>92</c:v>
                      </c:pt>
                      <c:pt idx="3">
                        <c:v>44</c:v>
                      </c:pt>
                      <c:pt idx="4">
                        <c:v>12</c:v>
                      </c:pt>
                      <c:pt idx="5">
                        <c:v>6</c:v>
                      </c:pt>
                      <c:pt idx="6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713-4295-A3B5-D54B5B5D794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00584942215338E-2"/>
          <c:y val="0.89393509834095275"/>
          <c:w val="0.91424464821128948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MAR!$A$6</c:f>
              <c:strCache>
                <c:ptCount val="1"/>
                <c:pt idx="0">
                  <c:v>WEEK 15 (04/22 - 04/27)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DBA7-4218-9A73-F41FC5B786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DBA7-4218-9A73-F41FC5B786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DBA7-4218-9A73-F41FC5B786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DBA7-4218-9A73-F41FC5B78629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BA7-4218-9A73-F41FC5B78629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BA7-4218-9A73-F41FC5B786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BA7-4218-9A73-F41FC5B786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MAR!$B$2:$I$2</c15:sqref>
                  </c15:fullRef>
                </c:ext>
              </c:extLst>
              <c:f>MAR!$C$2:$I$2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MAR!$B$6:$I$6</c15:sqref>
                  </c15:fullRef>
                </c:ext>
              </c:extLst>
              <c:f>MAR!$C$6:$I$6</c:f>
              <c:numCache>
                <c:formatCode>General</c:formatCode>
                <c:ptCount val="7"/>
                <c:pt idx="0">
                  <c:v>43</c:v>
                </c:pt>
                <c:pt idx="1">
                  <c:v>75</c:v>
                </c:pt>
                <c:pt idx="2">
                  <c:v>92</c:v>
                </c:pt>
                <c:pt idx="3">
                  <c:v>44</c:v>
                </c:pt>
                <c:pt idx="4">
                  <c:v>12</c:v>
                </c:pt>
                <c:pt idx="5">
                  <c:v>6</c:v>
                </c:pt>
                <c:pt idx="6">
                  <c:v>215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DBA7-4218-9A73-F41FC5B7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MAR!$A$3</c15:sqref>
                        </c15:formulaRef>
                      </c:ext>
                    </c:extLst>
                    <c:strCache>
                      <c:ptCount val="1"/>
                      <c:pt idx="0">
                        <c:v>WEEK 12 (04/01 - 04/07)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BA7-4218-9A73-F41FC5B786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MAR!$B$3:$I$3</c15:sqref>
                        </c15:fullRef>
                        <c15:formulaRef>
                          <c15:sqref>MAR!$C$3:$I$3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19</c:v>
                      </c:pt>
                      <c:pt idx="5">
                        <c:v>12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BA7-4218-9A73-F41FC5B786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MAR!$A$4</c15:sqref>
                        </c15:formulaRef>
                      </c:ext>
                    </c:extLst>
                    <c:strCache>
                      <c:ptCount val="1"/>
                      <c:pt idx="0">
                        <c:v>WEEK 13 (04/08 - 04/14)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MAR!$B$4:$I$4</c15:sqref>
                        </c15:fullRef>
                        <c15:formulaRef>
                          <c15:sqref>MAR!$C$4:$I$4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119.5</c:v>
                      </c:pt>
                      <c:pt idx="1">
                        <c:v>87</c:v>
                      </c:pt>
                      <c:pt idx="2">
                        <c:v>123</c:v>
                      </c:pt>
                      <c:pt idx="3">
                        <c:v>30</c:v>
                      </c:pt>
                      <c:pt idx="4">
                        <c:v>13</c:v>
                      </c:pt>
                      <c:pt idx="5">
                        <c:v>4</c:v>
                      </c:pt>
                      <c:pt idx="6">
                        <c:v>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BA7-4218-9A73-F41FC5B786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MAR!$A$5</c15:sqref>
                        </c15:formulaRef>
                      </c:ext>
                    </c:extLst>
                    <c:strCache>
                      <c:ptCount val="1"/>
                      <c:pt idx="0">
                        <c:v>WEEK  14 (04/15 - 04/21)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MAR!$B$2:$I$2</c15:sqref>
                        </c15:fullRef>
                        <c15:formulaRef>
                          <c15:sqref>MAR!$C$2:$I$2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MAR!$B$5:$I$5</c15:sqref>
                        </c15:fullRef>
                        <c15:formulaRef>
                          <c15:sqref>MAR!$C$5:$I$5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34</c:v>
                      </c:pt>
                      <c:pt idx="1">
                        <c:v>57</c:v>
                      </c:pt>
                      <c:pt idx="2">
                        <c:v>99</c:v>
                      </c:pt>
                      <c:pt idx="3">
                        <c:v>41</c:v>
                      </c:pt>
                      <c:pt idx="4">
                        <c:v>12</c:v>
                      </c:pt>
                      <c:pt idx="5">
                        <c:v>7</c:v>
                      </c:pt>
                      <c:pt idx="6">
                        <c:v>209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BA7-4218-9A73-F41FC5B786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MAR!$A$8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EB-4402-AE19-F0E0451B864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EB-4402-AE19-F0E0451B864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EB-4402-AE19-F0E0451B864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EB-4402-AE19-F0E0451B864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EB-4402-AE19-F0E0451B86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EB-4402-AE19-F0E0451B8642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B-4402-AE19-F0E0451B8642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B-4402-AE19-F0E0451B8642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B-4402-AE19-F0E0451B8642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B-4402-AE19-F0E0451B8642}"/>
                </c:ext>
              </c:extLst>
            </c:dLbl>
            <c:dLbl>
              <c:idx val="4"/>
              <c:layout>
                <c:manualLayout>
                  <c:x val="-9.5102399589127321E-2"/>
                  <c:y val="-7.7772668927332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EB-4402-AE19-F0E0451B8642}"/>
                </c:ext>
              </c:extLst>
            </c:dLbl>
            <c:dLbl>
              <c:idx val="5"/>
              <c:layout>
                <c:manualLayout>
                  <c:x val="5.4693563895721747E-2"/>
                  <c:y val="-9.28984424392206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EB-4402-AE19-F0E0451B864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MAR!$C$7:$H$7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</c:strCache>
            </c:strRef>
          </c:cat>
          <c:val>
            <c:numRef>
              <c:f>MAR!$C$8:$H$8</c:f>
              <c:numCache>
                <c:formatCode>General</c:formatCode>
                <c:ptCount val="6"/>
                <c:pt idx="0">
                  <c:v>232.5</c:v>
                </c:pt>
                <c:pt idx="1">
                  <c:v>324</c:v>
                </c:pt>
                <c:pt idx="2">
                  <c:v>564</c:v>
                </c:pt>
                <c:pt idx="3">
                  <c:v>153</c:v>
                </c:pt>
                <c:pt idx="4">
                  <c:v>56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EB-4402-AE19-F0E0451B8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</a:t>
            </a:r>
            <a:r>
              <a:rPr lang="en-US"/>
              <a:t>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MAR!$A$8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65-4370-9EB8-248E98996BD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65-4370-9EB8-248E98996BD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65-4370-9EB8-248E98996BD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65-4370-9EB8-248E98996BD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E65-4370-9EB8-248E98996BD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E65-4370-9EB8-248E98996B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E65-4370-9EB8-248E98996BD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5-4370-9EB8-248E98996BD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5-4370-9EB8-248E98996BD1}"/>
                </c:ext>
              </c:extLst>
            </c:dLbl>
            <c:dLbl>
              <c:idx val="2"/>
              <c:layout>
                <c:manualLayout>
                  <c:x val="4.3333333333333335E-2"/>
                  <c:y val="1.94647201946471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65-4370-9EB8-248E98996BD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5-4370-9EB8-248E98996BD1}"/>
                </c:ext>
              </c:extLst>
            </c:dLbl>
            <c:dLbl>
              <c:idx val="4"/>
              <c:layout>
                <c:manualLayout>
                  <c:x val="7.9816797900262401E-2"/>
                  <c:y val="-4.7749870682223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65-4370-9EB8-248E98996BD1}"/>
                </c:ext>
              </c:extLst>
            </c:dLbl>
            <c:dLbl>
              <c:idx val="5"/>
              <c:layout>
                <c:manualLayout>
                  <c:x val="-0.25164829396325455"/>
                  <c:y val="-3.89294403892944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65-4370-9EB8-248E98996BD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65-4370-9EB8-248E98996BD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MAR!$C$7:$I$7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f>MAR!$C$8:$I$8</c:f>
              <c:numCache>
                <c:formatCode>General</c:formatCode>
                <c:ptCount val="7"/>
                <c:pt idx="0">
                  <c:v>232.5</c:v>
                </c:pt>
                <c:pt idx="1">
                  <c:v>324</c:v>
                </c:pt>
                <c:pt idx="2">
                  <c:v>564</c:v>
                </c:pt>
                <c:pt idx="3">
                  <c:v>153</c:v>
                </c:pt>
                <c:pt idx="4">
                  <c:v>56</c:v>
                </c:pt>
                <c:pt idx="5">
                  <c:v>29</c:v>
                </c:pt>
                <c:pt idx="6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65-4370-9EB8-248E98996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chart" Target="../charts/chart57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23</xdr:col>
      <xdr:colOff>428625</xdr:colOff>
      <xdr:row>59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8432E7-284A-4E26-90A9-86E7453E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152400</xdr:colOff>
      <xdr:row>28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AE580D-9E30-4AA9-9493-57326B91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23</xdr:col>
      <xdr:colOff>457200</xdr:colOff>
      <xdr:row>28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747FC-ABF7-4490-BF46-FF6C2EF0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30</xdr:row>
      <xdr:rowOff>7933</xdr:rowOff>
    </xdr:from>
    <xdr:to>
      <xdr:col>23</xdr:col>
      <xdr:colOff>190500</xdr:colOff>
      <xdr:row>44</xdr:row>
      <xdr:rowOff>122237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94671BC-8B8F-3697-F732-AE525DE59921}"/>
            </a:ext>
          </a:extLst>
        </xdr:cNvPr>
        <xdr:cNvGrpSpPr/>
      </xdr:nvGrpSpPr>
      <xdr:grpSpPr>
        <a:xfrm>
          <a:off x="342900" y="6151558"/>
          <a:ext cx="11449050" cy="2247904"/>
          <a:chOff x="5796156" y="6313483"/>
          <a:chExt cx="5295819" cy="2247904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2AC0F275-13A3-447A-88A8-9D05431402B7}"/>
              </a:ext>
            </a:extLst>
          </xdr:cNvPr>
          <xdr:cNvGraphicFramePr>
            <a:graphicFrameLocks/>
          </xdr:cNvGraphicFramePr>
        </xdr:nvGraphicFramePr>
        <xdr:xfrm>
          <a:off x="5796156" y="6313483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894E43AE-9B7E-41FA-B09D-77DA890C8734}"/>
              </a:ext>
            </a:extLst>
          </xdr:cNvPr>
          <xdr:cNvGraphicFramePr>
            <a:graphicFrameLocks/>
          </xdr:cNvGraphicFramePr>
        </xdr:nvGraphicFramePr>
        <xdr:xfrm>
          <a:off x="7110161" y="6313483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BD76A77F-93A4-4BA0-A532-550752C04A26}"/>
              </a:ext>
            </a:extLst>
          </xdr:cNvPr>
          <xdr:cNvGraphicFramePr>
            <a:graphicFrameLocks/>
          </xdr:cNvGraphicFramePr>
        </xdr:nvGraphicFramePr>
        <xdr:xfrm>
          <a:off x="8435975" y="6313487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8D5C2D9D-C10E-4280-9B38-AFCCE08DF5BE}"/>
              </a:ext>
            </a:extLst>
          </xdr:cNvPr>
          <xdr:cNvGraphicFramePr>
            <a:graphicFrameLocks/>
          </xdr:cNvGraphicFramePr>
        </xdr:nvGraphicFramePr>
        <xdr:xfrm>
          <a:off x="9767888" y="6313487"/>
          <a:ext cx="132408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28576</xdr:colOff>
      <xdr:row>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588F04-9271-4B90-97A7-3B204155E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8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A04D96-FA05-4529-861F-870EDAC69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237139</xdr:colOff>
      <xdr:row>33</xdr:row>
      <xdr:rowOff>17196</xdr:rowOff>
    </xdr:from>
    <xdr:to>
      <xdr:col>14</xdr:col>
      <xdr:colOff>66477</xdr:colOff>
      <xdr:row>34</xdr:row>
      <xdr:rowOff>59234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C3ED59-9CCD-47F5-AF4C-4D8BCBC0370C}"/>
            </a:ext>
          </a:extLst>
        </xdr:cNvPr>
        <xdr:cNvSpPr/>
      </xdr:nvSpPr>
      <xdr:spPr>
        <a:xfrm rot="20637150">
          <a:off x="4713889" y="6618021"/>
          <a:ext cx="1124738" cy="194438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/>
            <a:t>GS</a:t>
          </a:r>
          <a:r>
            <a:rPr lang="en-US" sz="900" baseline="0"/>
            <a:t> &gt; OPTUM CLUB</a:t>
          </a:r>
          <a:endParaRPr 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9C9284-CBC6-40FA-BFC1-C82FEC904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3D3BA8-AB8D-4E9D-81B4-BB697270A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1C907C-DDBA-4011-A03C-2B07A06A9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8128BC-93C1-4CDF-8DAD-BF32114C8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87790F-26DF-46A9-84AB-8E4B579AC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17491A2-B250-4F17-AA63-6B41BDADD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4C026C-4FC4-4E8A-8C8A-DC78F244C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960A221-04D6-4830-9EF4-48DCD50A2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183929F-AEEB-45C9-A6A5-37E217E2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C8E31E-4C57-4561-B5BD-0CC15B15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54A9DB-9BEC-499F-8585-1E57B1CC6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1045006-524E-4687-9B23-C1E7E7899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2066BA-6D3A-400E-A44F-340AFEF8E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A9A2AB-AAE1-4BD6-870C-E51B59F62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F669EF-F524-4BCE-B9FF-0F070B65A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386E89-5098-4C7E-957B-695A20C1A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E9A806-CF2D-459C-9623-59E088278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78F795-EB50-43DC-8295-93DBFF2B3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9E3BA0-C51A-49A5-A4CF-52D2B850C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BC546F2-93D6-41B6-9070-35993DB6A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268772-3602-4714-A5EC-2F046E9CE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F7AE5BC-6E5C-4D2A-AA65-0B3CE774A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16FB102-4B12-4278-931E-80B9F8ED9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7909AFB-9D27-4A36-87C4-234A00D50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603251</xdr:colOff>
      <xdr:row>41</xdr:row>
      <xdr:rowOff>107949</xdr:rowOff>
    </xdr:from>
    <xdr:to>
      <xdr:col>20</xdr:col>
      <xdr:colOff>576263</xdr:colOff>
      <xdr:row>43</xdr:row>
      <xdr:rowOff>63499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39320F7-3670-4B0B-A5B0-15796E32492D}"/>
            </a:ext>
          </a:extLst>
        </xdr:cNvPr>
        <xdr:cNvSpPr/>
      </xdr:nvSpPr>
      <xdr:spPr>
        <a:xfrm rot="20637150">
          <a:off x="8666163" y="7913686"/>
          <a:ext cx="1268412" cy="2603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GS</a:t>
          </a:r>
          <a:r>
            <a:rPr lang="en-US" sz="1100" baseline="0"/>
            <a:t> &gt; OPTUM CLUB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A06C5-85D0-4BDE-8060-F6E2B6EE4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02EDA3-05EC-48E1-8E81-BAC7EF256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49C996-0BCC-4438-A1C3-9DCFB1822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2AC959-FB34-4266-93F5-C069DFD0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5859FD-A987-455D-B7EF-3EAB5C173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4A4266-B2DD-4131-AC37-17FF00288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1A9777-DD82-4E71-923C-415CFE89B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FA61CDE-BC35-4180-801E-4D090FED6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15997F-DCE7-4C4A-B22C-CA665E5D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939566B-5CE7-4CD5-9502-D6A024C5E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4685998-E4A8-478A-B838-119DF07FB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2FE71CB-D15C-4F8E-8F5D-69D77D819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9791A5-08A5-44BB-B8E0-A02C13E90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214528-C977-4162-B017-8931F5436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1EB12F-68BE-45B2-9A99-93CF06323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4ACA59-1C1C-4D9F-A36A-2D1F61CA0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001596-A091-4EAC-8187-0FD725A46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2112B7-48A3-4C4C-A588-15E2D85F9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15C1575-B3F1-4D72-B3FA-ABD317AD7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6E942B8-F7EB-45AA-9D33-96862DA37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DA4AEAA-C821-4FFC-A698-980ACC37D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0413D6A-97DE-4DDB-B9EB-EA19E76AE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FDC04C5-1227-496F-A405-877CBEBF3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F5146F6-D975-4AC3-9DD6-AB7761516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240507</xdr:colOff>
      <xdr:row>17</xdr:row>
      <xdr:rowOff>15875</xdr:rowOff>
    </xdr:from>
    <xdr:to>
      <xdr:col>12</xdr:col>
      <xdr:colOff>23019</xdr:colOff>
      <xdr:row>24</xdr:row>
      <xdr:rowOff>121444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18007B6-B9C0-40A3-9E0A-35DC7C07FEA1}"/>
            </a:ext>
          </a:extLst>
        </xdr:cNvPr>
        <xdr:cNvSpPr/>
      </xdr:nvSpPr>
      <xdr:spPr>
        <a:xfrm rot="16200000">
          <a:off x="3400821" y="4685110"/>
          <a:ext cx="1167607" cy="43021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CERTAINTEED</a:t>
          </a:r>
        </a:p>
        <a:p>
          <a:pPr algn="l"/>
          <a:r>
            <a:rPr lang="en-US" sz="1000"/>
            <a:t>ONLY</a:t>
          </a:r>
          <a:r>
            <a:rPr lang="en-US" sz="1000" baseline="0"/>
            <a:t> 2 TOURS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4.08%20-%20WK13.xlsx" TargetMode="External"/><Relationship Id="rId1" Type="http://schemas.openxmlformats.org/officeDocument/2006/relationships/externalLinkPath" Target="TOTALS%20-%202024.04.08%20-%20WK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4.15%20-%20WK14.xlsx" TargetMode="External"/><Relationship Id="rId1" Type="http://schemas.openxmlformats.org/officeDocument/2006/relationships/externalLinkPath" Target="TOTALS%20-%202024.04.15%20-%20WK1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4.22%20-%20WK15.xlsx" TargetMode="External"/><Relationship Id="rId1" Type="http://schemas.openxmlformats.org/officeDocument/2006/relationships/externalLinkPath" Target="TOTALS%20-%202024.04.22%20-%20WK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4.08"/>
      <sheetName val="Tu04.09"/>
      <sheetName val="W04.10"/>
      <sheetName val="Th04.11"/>
      <sheetName val="F04.12"/>
      <sheetName val="Sa04.13"/>
      <sheetName val="Su04.14"/>
      <sheetName val="SUM"/>
    </sheetNames>
    <sheetDataSet>
      <sheetData sheetId="0"/>
      <sheetData sheetId="1">
        <row r="60">
          <cell r="I60">
            <v>53</v>
          </cell>
          <cell r="K60">
            <v>27</v>
          </cell>
          <cell r="L60">
            <v>0</v>
          </cell>
          <cell r="M60">
            <v>10</v>
          </cell>
          <cell r="N60">
            <v>16</v>
          </cell>
          <cell r="O60">
            <v>2</v>
          </cell>
          <cell r="P60">
            <v>4</v>
          </cell>
          <cell r="Q60">
            <v>1</v>
          </cell>
        </row>
      </sheetData>
      <sheetData sheetId="2">
        <row r="59">
          <cell r="K59"/>
        </row>
        <row r="60">
          <cell r="I60">
            <v>133</v>
          </cell>
          <cell r="K60">
            <v>42</v>
          </cell>
          <cell r="L60">
            <v>29</v>
          </cell>
          <cell r="M60">
            <v>23</v>
          </cell>
          <cell r="N60">
            <v>30</v>
          </cell>
          <cell r="O60">
            <v>11</v>
          </cell>
          <cell r="P60">
            <v>2</v>
          </cell>
          <cell r="Q60">
            <v>0</v>
          </cell>
        </row>
      </sheetData>
      <sheetData sheetId="3">
        <row r="60">
          <cell r="I60">
            <v>87</v>
          </cell>
          <cell r="K60">
            <v>29</v>
          </cell>
          <cell r="L60">
            <v>17</v>
          </cell>
          <cell r="M60">
            <v>19</v>
          </cell>
          <cell r="N60">
            <v>19</v>
          </cell>
          <cell r="O60">
            <v>4</v>
          </cell>
          <cell r="P60">
            <v>2</v>
          </cell>
          <cell r="Q60">
            <v>1</v>
          </cell>
        </row>
      </sheetData>
      <sheetData sheetId="4">
        <row r="60">
          <cell r="I60">
            <v>53</v>
          </cell>
          <cell r="K60">
            <v>19</v>
          </cell>
          <cell r="L60">
            <v>5</v>
          </cell>
          <cell r="M60">
            <v>9</v>
          </cell>
          <cell r="N60">
            <v>15</v>
          </cell>
          <cell r="O60">
            <v>5</v>
          </cell>
          <cell r="P60">
            <v>2</v>
          </cell>
          <cell r="Q60">
            <v>0</v>
          </cell>
        </row>
      </sheetData>
      <sheetData sheetId="5">
        <row r="60">
          <cell r="I60">
            <v>79</v>
          </cell>
          <cell r="K60">
            <v>46</v>
          </cell>
          <cell r="L60">
            <v>0</v>
          </cell>
          <cell r="M60">
            <v>13</v>
          </cell>
          <cell r="N60">
            <v>22</v>
          </cell>
          <cell r="O60">
            <v>4</v>
          </cell>
          <cell r="P60">
            <v>2</v>
          </cell>
          <cell r="Q60">
            <v>0</v>
          </cell>
        </row>
      </sheetData>
      <sheetData sheetId="6">
        <row r="60">
          <cell r="I60">
            <v>40</v>
          </cell>
          <cell r="K60">
            <v>14</v>
          </cell>
          <cell r="L60">
            <v>68.5</v>
          </cell>
          <cell r="M60">
            <v>6</v>
          </cell>
          <cell r="N60">
            <v>4</v>
          </cell>
          <cell r="O60">
            <v>1</v>
          </cell>
          <cell r="P60">
            <v>0</v>
          </cell>
          <cell r="Q60">
            <v>1</v>
          </cell>
        </row>
      </sheetData>
      <sheetData sheetId="7">
        <row r="60">
          <cell r="I60">
            <v>56</v>
          </cell>
          <cell r="K60">
            <v>28</v>
          </cell>
          <cell r="L60">
            <v>0</v>
          </cell>
          <cell r="M60">
            <v>7</v>
          </cell>
          <cell r="N60">
            <v>17</v>
          </cell>
          <cell r="O60">
            <v>3</v>
          </cell>
          <cell r="P60">
            <v>1</v>
          </cell>
          <cell r="Q60">
            <v>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4.15"/>
      <sheetName val="Tu04.16"/>
      <sheetName val="W04.17"/>
      <sheetName val="Th04.18"/>
      <sheetName val="F04.19"/>
      <sheetName val="Sa04.20"/>
      <sheetName val="Su04.21"/>
      <sheetName val="SUM"/>
    </sheetNames>
    <sheetDataSet>
      <sheetData sheetId="0"/>
      <sheetData sheetId="1">
        <row r="60">
          <cell r="K60">
            <v>30</v>
          </cell>
        </row>
      </sheetData>
      <sheetData sheetId="2">
        <row r="59">
          <cell r="K59"/>
        </row>
      </sheetData>
      <sheetData sheetId="3">
        <row r="60">
          <cell r="K60">
            <v>21</v>
          </cell>
        </row>
      </sheetData>
      <sheetData sheetId="4">
        <row r="60">
          <cell r="K60">
            <v>28</v>
          </cell>
        </row>
      </sheetData>
      <sheetData sheetId="5">
        <row r="60">
          <cell r="K60">
            <v>39</v>
          </cell>
        </row>
      </sheetData>
      <sheetData sheetId="6">
        <row r="60">
          <cell r="K60">
            <v>55</v>
          </cell>
        </row>
      </sheetData>
      <sheetData sheetId="7">
        <row r="60">
          <cell r="K60">
            <v>15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4.22"/>
      <sheetName val="Tu04.23"/>
      <sheetName val="W04.24"/>
      <sheetName val="Th04.25"/>
      <sheetName val="F04.26"/>
      <sheetName val="Sa04.27"/>
      <sheetName val="Su04.28"/>
      <sheetName val="SUM"/>
    </sheetNames>
    <sheetDataSet>
      <sheetData sheetId="0"/>
      <sheetData sheetId="1">
        <row r="60">
          <cell r="I60">
            <v>41</v>
          </cell>
          <cell r="K60">
            <v>22</v>
          </cell>
          <cell r="L60">
            <v>0</v>
          </cell>
          <cell r="M60">
            <v>5</v>
          </cell>
          <cell r="N60">
            <v>17</v>
          </cell>
          <cell r="O60">
            <v>1</v>
          </cell>
          <cell r="P60">
            <v>0</v>
          </cell>
          <cell r="Q60">
            <v>0</v>
          </cell>
        </row>
      </sheetData>
      <sheetData sheetId="2">
        <row r="60">
          <cell r="I60">
            <v>57</v>
          </cell>
          <cell r="K60">
            <v>24</v>
          </cell>
          <cell r="L60">
            <v>0</v>
          </cell>
          <cell r="M60">
            <v>16</v>
          </cell>
          <cell r="N60">
            <v>9</v>
          </cell>
          <cell r="O60">
            <v>7</v>
          </cell>
          <cell r="P60">
            <v>0</v>
          </cell>
          <cell r="Q60">
            <v>1</v>
          </cell>
        </row>
      </sheetData>
      <sheetData sheetId="3">
        <row r="60">
          <cell r="I60">
            <v>21</v>
          </cell>
          <cell r="K60">
            <v>12</v>
          </cell>
          <cell r="L60">
            <v>0</v>
          </cell>
          <cell r="M60">
            <v>1</v>
          </cell>
          <cell r="N60">
            <v>5</v>
          </cell>
          <cell r="O60">
            <v>0</v>
          </cell>
          <cell r="P60">
            <v>0</v>
          </cell>
          <cell r="Q60">
            <v>3</v>
          </cell>
        </row>
      </sheetData>
      <sheetData sheetId="4">
        <row r="60">
          <cell r="I60">
            <v>74</v>
          </cell>
          <cell r="K60">
            <v>37</v>
          </cell>
          <cell r="L60">
            <v>12</v>
          </cell>
          <cell r="M60">
            <v>7</v>
          </cell>
          <cell r="N60">
            <v>7</v>
          </cell>
          <cell r="O60">
            <v>13</v>
          </cell>
          <cell r="P60">
            <v>2</v>
          </cell>
          <cell r="Q60">
            <v>0</v>
          </cell>
        </row>
      </sheetData>
      <sheetData sheetId="5">
        <row r="60">
          <cell r="I60">
            <v>111</v>
          </cell>
          <cell r="K60">
            <v>48</v>
          </cell>
          <cell r="L60">
            <v>6</v>
          </cell>
          <cell r="M60">
            <v>22</v>
          </cell>
          <cell r="N60">
            <v>29</v>
          </cell>
          <cell r="O60">
            <v>8</v>
          </cell>
          <cell r="P60">
            <v>4</v>
          </cell>
          <cell r="Q60">
            <v>0</v>
          </cell>
        </row>
      </sheetData>
      <sheetData sheetId="6">
        <row r="60">
          <cell r="I60">
            <v>101</v>
          </cell>
          <cell r="K60">
            <v>44</v>
          </cell>
          <cell r="L60">
            <v>16</v>
          </cell>
          <cell r="M60">
            <v>15</v>
          </cell>
          <cell r="N60">
            <v>15</v>
          </cell>
          <cell r="O60">
            <v>11</v>
          </cell>
          <cell r="P60">
            <v>3</v>
          </cell>
          <cell r="Q60">
            <v>2</v>
          </cell>
        </row>
      </sheetData>
      <sheetData sheetId="7">
        <row r="60">
          <cell r="I60">
            <v>57</v>
          </cell>
          <cell r="K60">
            <v>28</v>
          </cell>
          <cell r="L60">
            <v>9</v>
          </cell>
          <cell r="M60">
            <v>9</v>
          </cell>
          <cell r="N60">
            <v>10</v>
          </cell>
          <cell r="O60">
            <v>4</v>
          </cell>
          <cell r="P60">
            <v>3</v>
          </cell>
          <cell r="Q60">
            <v>0</v>
          </cell>
        </row>
      </sheetData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A6EC-DE63-40E4-98E7-BE12351A9B6F}">
  <sheetPr>
    <pageSetUpPr fitToPage="1"/>
  </sheetPr>
  <dimension ref="A1:W30"/>
  <sheetViews>
    <sheetView tabSelected="1" workbookViewId="0">
      <selection activeCell="D9" sqref="D9"/>
    </sheetView>
  </sheetViews>
  <sheetFormatPr defaultColWidth="9" defaultRowHeight="12"/>
  <cols>
    <col min="1" max="1" width="9" style="1"/>
    <col min="2" max="2" width="4.3984375" style="19" customWidth="1"/>
    <col min="3" max="3" width="3.265625" style="19" customWidth="1"/>
    <col min="4" max="4" width="4.1328125" style="19" customWidth="1"/>
    <col min="5" max="5" width="4.265625" style="19" customWidth="1"/>
    <col min="6" max="8" width="3.265625" style="19" customWidth="1"/>
    <col min="9" max="9" width="4.73046875" style="19" customWidth="1"/>
    <col min="10" max="10" width="9" style="1"/>
    <col min="11" max="11" width="4.46484375" style="1" customWidth="1"/>
    <col min="12" max="16384" width="9" style="1"/>
  </cols>
  <sheetData>
    <row r="1" spans="1:23" ht="52.5" customHeight="1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2" customFormat="1" ht="55.9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6</v>
      </c>
      <c r="H2" s="3" t="s">
        <v>5</v>
      </c>
      <c r="I2" s="3" t="s">
        <v>7</v>
      </c>
      <c r="K2" s="22" t="s">
        <v>9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1" t="str">
        <f>'SW12'!A1</f>
        <v>WEEK 12 (04/01 - 04/07)</v>
      </c>
      <c r="B3" s="5">
        <f>'SW12'!B11</f>
        <v>845</v>
      </c>
      <c r="C3" s="5">
        <f>'SW12'!C11</f>
        <v>36</v>
      </c>
      <c r="D3" s="5">
        <f>'SW12'!D11</f>
        <v>105</v>
      </c>
      <c r="E3" s="5">
        <f>'SW12'!E11</f>
        <v>250</v>
      </c>
      <c r="F3" s="5">
        <f>'SW12'!F11</f>
        <v>38</v>
      </c>
      <c r="G3" s="5">
        <f>'SW12'!G11</f>
        <v>19</v>
      </c>
      <c r="H3" s="5">
        <f>'SW12'!H11</f>
        <v>12</v>
      </c>
      <c r="I3" s="5">
        <f>'SW12'!I11</f>
        <v>434</v>
      </c>
      <c r="J3" s="6" t="str">
        <f>A3</f>
        <v>WEEK 12 (04/01 - 04/07)</v>
      </c>
      <c r="K3" s="7">
        <f>I3/B3</f>
        <v>0.5136094674556213</v>
      </c>
      <c r="L3" s="8">
        <f t="shared" ref="L3:O6" si="0">C3/$B3</f>
        <v>4.2603550295857988E-2</v>
      </c>
      <c r="M3" s="8">
        <f t="shared" si="0"/>
        <v>0.1242603550295858</v>
      </c>
      <c r="N3" s="8">
        <f t="shared" si="0"/>
        <v>0.29585798816568049</v>
      </c>
      <c r="O3" s="8">
        <f t="shared" si="0"/>
        <v>4.4970414201183431E-2</v>
      </c>
      <c r="P3" s="8">
        <f>H3/$B3</f>
        <v>1.4201183431952662E-2</v>
      </c>
      <c r="Q3" s="8">
        <f>G3/$B3</f>
        <v>2.2485207100591716E-2</v>
      </c>
      <c r="R3" s="8">
        <f>H3/$B3</f>
        <v>1.4201183431952662E-2</v>
      </c>
    </row>
    <row r="4" spans="1:23">
      <c r="A4" s="21" t="str">
        <f>'SW13'!A1</f>
        <v>WEEK 13 (04/08 - 04/14)</v>
      </c>
      <c r="B4" s="5">
        <f>'SW13'!B11</f>
        <v>501</v>
      </c>
      <c r="C4" s="5">
        <f>'SW13'!C11</f>
        <v>119.5</v>
      </c>
      <c r="D4" s="5">
        <f>'SW13'!D11</f>
        <v>87</v>
      </c>
      <c r="E4" s="5">
        <f>'SW13'!E11</f>
        <v>123</v>
      </c>
      <c r="F4" s="5">
        <f>'SW13'!F11</f>
        <v>30</v>
      </c>
      <c r="G4" s="5">
        <f>'SW13'!G11</f>
        <v>13</v>
      </c>
      <c r="H4" s="5">
        <f>'SW13'!H11</f>
        <v>4</v>
      </c>
      <c r="I4" s="5">
        <f>'SW13'!I11</f>
        <v>205</v>
      </c>
      <c r="J4" s="6" t="str">
        <f>A4</f>
        <v>WEEK 13 (04/08 - 04/14)</v>
      </c>
      <c r="K4" s="7">
        <f>I4/B4</f>
        <v>0.40918163672654689</v>
      </c>
      <c r="L4" s="8">
        <f t="shared" si="0"/>
        <v>0.23852295409181637</v>
      </c>
      <c r="M4" s="8">
        <f t="shared" si="0"/>
        <v>0.17365269461077845</v>
      </c>
      <c r="N4" s="8">
        <f t="shared" si="0"/>
        <v>0.24550898203592814</v>
      </c>
      <c r="O4" s="8">
        <f t="shared" si="0"/>
        <v>5.9880239520958084E-2</v>
      </c>
      <c r="P4" s="8">
        <f>H4/$B4</f>
        <v>7.9840319361277438E-3</v>
      </c>
      <c r="Q4" s="8">
        <f t="shared" ref="Q4:R5" si="1">G4/$B4</f>
        <v>2.5948103792415168E-2</v>
      </c>
      <c r="R4" s="8">
        <f t="shared" si="1"/>
        <v>7.9840319361277438E-3</v>
      </c>
    </row>
    <row r="5" spans="1:23">
      <c r="A5" s="21" t="str">
        <f>'SW14'!A1</f>
        <v>WEEK  14 (04/15 - 04/21)</v>
      </c>
      <c r="B5" s="5">
        <f>'SW14'!B11</f>
        <v>426</v>
      </c>
      <c r="C5" s="5">
        <f>'SW14'!C11</f>
        <v>34</v>
      </c>
      <c r="D5" s="5">
        <f>'SW14'!D11</f>
        <v>57</v>
      </c>
      <c r="E5" s="5">
        <f>'SW14'!E11</f>
        <v>99</v>
      </c>
      <c r="F5" s="5">
        <f>'SW14'!F11</f>
        <v>41</v>
      </c>
      <c r="G5" s="5">
        <f>'SW14'!G11</f>
        <v>12</v>
      </c>
      <c r="H5" s="5">
        <f>'SW14'!H11</f>
        <v>7</v>
      </c>
      <c r="I5" s="5">
        <f>'SW14'!I11</f>
        <v>209</v>
      </c>
      <c r="J5" s="6" t="str">
        <f>A5</f>
        <v>WEEK  14 (04/15 - 04/21)</v>
      </c>
      <c r="K5" s="7">
        <f>I5/B5</f>
        <v>0.49061032863849763</v>
      </c>
      <c r="L5" s="8">
        <f t="shared" si="0"/>
        <v>7.9812206572769953E-2</v>
      </c>
      <c r="M5" s="8">
        <f t="shared" si="0"/>
        <v>0.13380281690140844</v>
      </c>
      <c r="N5" s="8">
        <f t="shared" si="0"/>
        <v>0.23239436619718309</v>
      </c>
      <c r="O5" s="8">
        <f t="shared" si="0"/>
        <v>9.6244131455399062E-2</v>
      </c>
      <c r="P5" s="8">
        <f>H5/$B5</f>
        <v>1.6431924882629109E-2</v>
      </c>
      <c r="Q5" s="8">
        <f t="shared" si="1"/>
        <v>2.8169014084507043E-2</v>
      </c>
      <c r="R5" s="8">
        <f t="shared" si="1"/>
        <v>1.6431924882629109E-2</v>
      </c>
    </row>
    <row r="6" spans="1:23">
      <c r="A6" s="21" t="str">
        <f>'SW15'!A1</f>
        <v>WEEK 15 (04/22 - 04/27)</v>
      </c>
      <c r="B6" s="5">
        <f>'SW15'!B11</f>
        <v>462</v>
      </c>
      <c r="C6" s="5">
        <f>'SW15'!C11</f>
        <v>43</v>
      </c>
      <c r="D6" s="5">
        <f>'SW15'!D11</f>
        <v>75</v>
      </c>
      <c r="E6" s="5">
        <f>'SW15'!E11</f>
        <v>92</v>
      </c>
      <c r="F6" s="5">
        <f>'SW15'!F11</f>
        <v>44</v>
      </c>
      <c r="G6" s="5">
        <f>'SW15'!G11</f>
        <v>12</v>
      </c>
      <c r="H6" s="5">
        <f>'SW15'!H11</f>
        <v>6</v>
      </c>
      <c r="I6" s="5">
        <f>'SW15'!I11</f>
        <v>215</v>
      </c>
      <c r="J6" s="6" t="str">
        <f>A6</f>
        <v>WEEK 15 (04/22 - 04/27)</v>
      </c>
      <c r="K6" s="7">
        <f>I6/B6</f>
        <v>0.46536796536796537</v>
      </c>
      <c r="L6" s="8">
        <f t="shared" si="0"/>
        <v>9.3073593073593072E-2</v>
      </c>
      <c r="M6" s="8">
        <f t="shared" si="0"/>
        <v>0.16233766233766234</v>
      </c>
      <c r="N6" s="8">
        <f t="shared" si="0"/>
        <v>0.19913419913419914</v>
      </c>
      <c r="O6" s="8">
        <f t="shared" si="0"/>
        <v>9.5238095238095233E-2</v>
      </c>
      <c r="P6" s="8">
        <f>H6/$B6</f>
        <v>1.2987012987012988E-2</v>
      </c>
      <c r="Q6" s="8">
        <f>G6/$B6</f>
        <v>2.5974025974025976E-2</v>
      </c>
      <c r="R6" s="8">
        <f>H6/$B6</f>
        <v>1.2987012987012988E-2</v>
      </c>
    </row>
    <row r="7" spans="1:23" ht="46.5">
      <c r="B7" s="9" t="str">
        <f t="shared" ref="B7:I7" si="2">B2</f>
        <v># Printed</v>
      </c>
      <c r="C7" s="10" t="str">
        <f t="shared" si="2"/>
        <v>Bypass</v>
      </c>
      <c r="D7" s="11" t="str">
        <f t="shared" si="2"/>
        <v>No Show</v>
      </c>
      <c r="E7" s="12" t="str">
        <f t="shared" si="2"/>
        <v>Declined</v>
      </c>
      <c r="F7" s="13" t="str">
        <f t="shared" si="2"/>
        <v>Duplicates</v>
      </c>
      <c r="G7" s="15" t="str">
        <f t="shared" si="2"/>
        <v>Stolen</v>
      </c>
      <c r="H7" s="14" t="str">
        <f>H2</f>
        <v>Digital-only</v>
      </c>
      <c r="I7" s="16" t="str">
        <f t="shared" si="2"/>
        <v># Sold</v>
      </c>
    </row>
    <row r="8" spans="1:23" ht="30.75" customHeight="1">
      <c r="A8" s="17" t="s">
        <v>8</v>
      </c>
      <c r="B8" s="18">
        <f t="shared" ref="B8:I8" si="3">SUM(B3:B6)</f>
        <v>2234</v>
      </c>
      <c r="C8" s="18">
        <f t="shared" si="3"/>
        <v>232.5</v>
      </c>
      <c r="D8" s="18">
        <f t="shared" si="3"/>
        <v>324</v>
      </c>
      <c r="E8" s="23">
        <f t="shared" si="3"/>
        <v>564</v>
      </c>
      <c r="F8" s="18">
        <f t="shared" si="3"/>
        <v>153</v>
      </c>
      <c r="G8" s="18">
        <f t="shared" si="3"/>
        <v>56</v>
      </c>
      <c r="H8" s="18">
        <f>SUM(H3:H6)</f>
        <v>29</v>
      </c>
      <c r="I8" s="18">
        <f t="shared" si="3"/>
        <v>1063</v>
      </c>
    </row>
    <row r="9" spans="1:23">
      <c r="C9" s="19">
        <f>C8+D8</f>
        <v>556.5</v>
      </c>
      <c r="D9" s="20">
        <f>C9/B8</f>
        <v>0.2491047448522829</v>
      </c>
      <c r="E9" s="20">
        <f>C9/H9</f>
        <v>0.47523484201537147</v>
      </c>
      <c r="H9" s="25">
        <f>B8-I8</f>
        <v>1171</v>
      </c>
      <c r="I9" s="26" t="s">
        <v>11</v>
      </c>
    </row>
    <row r="10" spans="1:23" ht="9.75" customHeight="1">
      <c r="D10" s="6"/>
      <c r="E10" s="24" t="s">
        <v>12</v>
      </c>
    </row>
    <row r="11" spans="1:23">
      <c r="D11" s="24" t="s">
        <v>10</v>
      </c>
    </row>
    <row r="29" ht="6" customHeight="1"/>
    <row r="30" ht="6" customHeight="1"/>
  </sheetData>
  <mergeCells count="1">
    <mergeCell ref="A1:W1"/>
  </mergeCells>
  <phoneticPr fontId="17" type="noConversion"/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726B-08A7-444D-9EFB-3F152A018826}">
  <sheetPr>
    <tabColor theme="6" tint="0.79998168889431442"/>
    <pageSetUpPr fitToPage="1"/>
  </sheetPr>
  <dimension ref="A1:W33"/>
  <sheetViews>
    <sheetView zoomScale="120" zoomScaleNormal="120" workbookViewId="0">
      <selection activeCell="B25" sqref="B25"/>
    </sheetView>
  </sheetViews>
  <sheetFormatPr defaultColWidth="9" defaultRowHeight="12"/>
  <cols>
    <col min="1" max="1" width="9" style="1"/>
    <col min="2" max="9" width="3.265625" style="19" customWidth="1"/>
    <col min="10" max="10" width="9" style="1"/>
    <col min="11" max="11" width="4.46484375" style="1" customWidth="1"/>
    <col min="12" max="16384" width="9" style="1"/>
  </cols>
  <sheetData>
    <row r="1" spans="1:23" ht="52.5" customHeight="1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s="2" customFormat="1" ht="52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15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7" t="s">
        <v>16</v>
      </c>
      <c r="B3" s="5">
        <v>123</v>
      </c>
      <c r="C3" s="5">
        <v>0</v>
      </c>
      <c r="D3" s="5">
        <v>12</v>
      </c>
      <c r="E3" s="5">
        <v>44</v>
      </c>
      <c r="F3" s="5">
        <v>12</v>
      </c>
      <c r="G3" s="5">
        <v>1</v>
      </c>
      <c r="H3" s="5">
        <v>1</v>
      </c>
      <c r="I3" s="5">
        <v>62</v>
      </c>
      <c r="J3" s="6" t="str">
        <f t="shared" ref="J3:J9" si="0">A3</f>
        <v>Monday</v>
      </c>
      <c r="K3" s="7">
        <f>I3/$B3</f>
        <v>0.50406504065040647</v>
      </c>
      <c r="L3" s="8">
        <f>C3/$B3</f>
        <v>0</v>
      </c>
      <c r="M3" s="8">
        <f t="shared" ref="M3:R9" si="1">D3/$B3</f>
        <v>9.7560975609756101E-2</v>
      </c>
      <c r="N3" s="8">
        <f t="shared" si="1"/>
        <v>0.35772357723577236</v>
      </c>
      <c r="O3" s="8">
        <f t="shared" si="1"/>
        <v>9.7560975609756101E-2</v>
      </c>
      <c r="P3" s="8">
        <f t="shared" si="1"/>
        <v>8.130081300813009E-3</v>
      </c>
      <c r="Q3" s="8">
        <f>H3/$B3</f>
        <v>8.130081300813009E-3</v>
      </c>
      <c r="R3" s="8">
        <f>I3/$B3</f>
        <v>0.50406504065040647</v>
      </c>
    </row>
    <row r="4" spans="1:23">
      <c r="A4" s="27" t="s">
        <v>17</v>
      </c>
      <c r="B4" s="5">
        <v>81</v>
      </c>
      <c r="C4" s="5">
        <v>14</v>
      </c>
      <c r="D4" s="5">
        <v>11</v>
      </c>
      <c r="E4" s="5">
        <v>18</v>
      </c>
      <c r="F4" s="5">
        <v>3</v>
      </c>
      <c r="G4" s="5">
        <v>1</v>
      </c>
      <c r="H4" s="5">
        <v>0</v>
      </c>
      <c r="I4" s="5">
        <v>36</v>
      </c>
      <c r="J4" s="6" t="str">
        <f t="shared" si="0"/>
        <v>Tuesday</v>
      </c>
      <c r="K4" s="7">
        <f t="shared" ref="K4:K9" si="2">I4/B4</f>
        <v>0.44444444444444442</v>
      </c>
      <c r="L4" s="8">
        <f t="shared" ref="L4:L9" si="3">C4/$B4</f>
        <v>0.1728395061728395</v>
      </c>
      <c r="M4" s="8">
        <f t="shared" si="1"/>
        <v>0.13580246913580246</v>
      </c>
      <c r="N4" s="8">
        <f t="shared" si="1"/>
        <v>0.22222222222222221</v>
      </c>
      <c r="O4" s="8">
        <f t="shared" si="1"/>
        <v>3.7037037037037035E-2</v>
      </c>
      <c r="P4" s="8">
        <f t="shared" si="1"/>
        <v>1.2345679012345678E-2</v>
      </c>
      <c r="Q4" s="8">
        <f t="shared" si="1"/>
        <v>0</v>
      </c>
      <c r="R4" s="8">
        <f t="shared" si="1"/>
        <v>0.44444444444444442</v>
      </c>
    </row>
    <row r="5" spans="1:23">
      <c r="A5" s="27" t="s">
        <v>18</v>
      </c>
      <c r="B5" s="5">
        <v>47</v>
      </c>
      <c r="C5" s="5">
        <v>0</v>
      </c>
      <c r="D5" s="5">
        <v>1</v>
      </c>
      <c r="E5" s="5">
        <v>20</v>
      </c>
      <c r="F5" s="5">
        <v>1</v>
      </c>
      <c r="G5" s="5">
        <v>2</v>
      </c>
      <c r="H5" s="5">
        <v>0</v>
      </c>
      <c r="I5" s="5">
        <v>26</v>
      </c>
      <c r="J5" s="6" t="str">
        <f t="shared" si="0"/>
        <v>Wednesday</v>
      </c>
      <c r="K5" s="7">
        <f t="shared" si="2"/>
        <v>0.55319148936170215</v>
      </c>
      <c r="L5" s="8">
        <f t="shared" si="3"/>
        <v>0</v>
      </c>
      <c r="M5" s="8">
        <f t="shared" si="1"/>
        <v>2.1276595744680851E-2</v>
      </c>
      <c r="N5" s="8">
        <f t="shared" si="1"/>
        <v>0.42553191489361702</v>
      </c>
      <c r="O5" s="8">
        <f t="shared" si="1"/>
        <v>2.1276595744680851E-2</v>
      </c>
      <c r="P5" s="8">
        <f t="shared" si="1"/>
        <v>4.2553191489361701E-2</v>
      </c>
      <c r="Q5" s="8">
        <f t="shared" si="1"/>
        <v>0</v>
      </c>
      <c r="R5" s="8">
        <f t="shared" si="1"/>
        <v>0.55319148936170215</v>
      </c>
    </row>
    <row r="6" spans="1:23">
      <c r="A6" s="27" t="s">
        <v>19</v>
      </c>
      <c r="B6" s="5">
        <v>119</v>
      </c>
      <c r="C6" s="5">
        <v>0</v>
      </c>
      <c r="D6" s="5">
        <v>12</v>
      </c>
      <c r="E6" s="5">
        <v>28</v>
      </c>
      <c r="F6" s="5">
        <v>8</v>
      </c>
      <c r="G6" s="5">
        <v>2</v>
      </c>
      <c r="H6" s="5">
        <v>3</v>
      </c>
      <c r="I6" s="5">
        <v>70</v>
      </c>
      <c r="J6" s="6" t="str">
        <f t="shared" si="0"/>
        <v>Thursday</v>
      </c>
      <c r="K6" s="7">
        <f t="shared" si="2"/>
        <v>0.58823529411764708</v>
      </c>
      <c r="L6" s="8">
        <f t="shared" si="3"/>
        <v>0</v>
      </c>
      <c r="M6" s="8">
        <f t="shared" si="1"/>
        <v>0.10084033613445378</v>
      </c>
      <c r="N6" s="8">
        <f t="shared" si="1"/>
        <v>0.23529411764705882</v>
      </c>
      <c r="O6" s="8">
        <f t="shared" si="1"/>
        <v>6.7226890756302518E-2</v>
      </c>
      <c r="P6" s="8">
        <f t="shared" si="1"/>
        <v>1.680672268907563E-2</v>
      </c>
      <c r="Q6" s="8">
        <f t="shared" si="1"/>
        <v>2.5210084033613446E-2</v>
      </c>
      <c r="R6" s="8">
        <f t="shared" si="1"/>
        <v>0.58823529411764708</v>
      </c>
    </row>
    <row r="7" spans="1:23">
      <c r="A7" s="27" t="s">
        <v>20</v>
      </c>
      <c r="B7" s="5">
        <v>158</v>
      </c>
      <c r="C7" s="5">
        <v>0</v>
      </c>
      <c r="D7" s="5">
        <v>28</v>
      </c>
      <c r="E7" s="5">
        <v>44</v>
      </c>
      <c r="F7" s="5">
        <v>7</v>
      </c>
      <c r="G7" s="5">
        <v>2</v>
      </c>
      <c r="H7" s="5">
        <v>1</v>
      </c>
      <c r="I7" s="5">
        <v>86</v>
      </c>
      <c r="J7" s="6" t="str">
        <f t="shared" si="0"/>
        <v>Friday</v>
      </c>
      <c r="K7" s="7">
        <f t="shared" si="2"/>
        <v>0.54430379746835444</v>
      </c>
      <c r="L7" s="8">
        <f t="shared" si="3"/>
        <v>0</v>
      </c>
      <c r="M7" s="8">
        <f t="shared" si="1"/>
        <v>0.17721518987341772</v>
      </c>
      <c r="N7" s="8">
        <f t="shared" si="1"/>
        <v>0.27848101265822783</v>
      </c>
      <c r="O7" s="8">
        <f t="shared" si="1"/>
        <v>4.4303797468354431E-2</v>
      </c>
      <c r="P7" s="8">
        <f t="shared" si="1"/>
        <v>1.2658227848101266E-2</v>
      </c>
      <c r="Q7" s="8">
        <f t="shared" si="1"/>
        <v>6.3291139240506328E-3</v>
      </c>
      <c r="R7" s="8">
        <f t="shared" si="1"/>
        <v>0.54430379746835444</v>
      </c>
    </row>
    <row r="8" spans="1:23">
      <c r="A8" s="27" t="s">
        <v>21</v>
      </c>
      <c r="B8" s="5">
        <v>128</v>
      </c>
      <c r="C8" s="5">
        <v>14</v>
      </c>
      <c r="D8" s="5">
        <v>13</v>
      </c>
      <c r="E8" s="5">
        <v>32</v>
      </c>
      <c r="F8" s="5">
        <v>3</v>
      </c>
      <c r="G8" s="5">
        <v>6</v>
      </c>
      <c r="H8" s="5">
        <v>5</v>
      </c>
      <c r="I8" s="5">
        <v>66</v>
      </c>
      <c r="J8" s="6" t="str">
        <f t="shared" si="0"/>
        <v>Saturday</v>
      </c>
      <c r="K8" s="7">
        <f t="shared" si="2"/>
        <v>0.515625</v>
      </c>
      <c r="L8" s="8">
        <f t="shared" si="3"/>
        <v>0.109375</v>
      </c>
      <c r="M8" s="8">
        <f t="shared" si="1"/>
        <v>0.1015625</v>
      </c>
      <c r="N8" s="8">
        <f t="shared" si="1"/>
        <v>0.25</v>
      </c>
      <c r="O8" s="8">
        <f t="shared" si="1"/>
        <v>2.34375E-2</v>
      </c>
      <c r="P8" s="8">
        <f t="shared" si="1"/>
        <v>4.6875E-2</v>
      </c>
      <c r="Q8" s="8">
        <f t="shared" si="1"/>
        <v>3.90625E-2</v>
      </c>
      <c r="R8" s="8">
        <f t="shared" si="1"/>
        <v>0.515625</v>
      </c>
    </row>
    <row r="9" spans="1:23">
      <c r="A9" s="27" t="s">
        <v>22</v>
      </c>
      <c r="B9" s="5">
        <v>189</v>
      </c>
      <c r="C9" s="5">
        <v>8</v>
      </c>
      <c r="D9" s="5">
        <v>28</v>
      </c>
      <c r="E9" s="5">
        <v>64</v>
      </c>
      <c r="F9" s="5">
        <v>4</v>
      </c>
      <c r="G9" s="5">
        <v>5</v>
      </c>
      <c r="H9" s="5">
        <v>2</v>
      </c>
      <c r="I9" s="5">
        <v>88</v>
      </c>
      <c r="J9" s="6" t="str">
        <f t="shared" si="0"/>
        <v>Sunday</v>
      </c>
      <c r="K9" s="7">
        <f t="shared" si="2"/>
        <v>0.46560846560846558</v>
      </c>
      <c r="L9" s="8">
        <f t="shared" si="3"/>
        <v>4.2328042328042326E-2</v>
      </c>
      <c r="M9" s="8">
        <f t="shared" si="1"/>
        <v>0.14814814814814814</v>
      </c>
      <c r="N9" s="8">
        <f t="shared" si="1"/>
        <v>0.33862433862433861</v>
      </c>
      <c r="O9" s="8">
        <f t="shared" si="1"/>
        <v>2.1164021164021163E-2</v>
      </c>
      <c r="P9" s="8">
        <f t="shared" si="1"/>
        <v>2.6455026455026454E-2</v>
      </c>
      <c r="Q9" s="8">
        <f t="shared" si="1"/>
        <v>1.0582010582010581E-2</v>
      </c>
      <c r="R9" s="8">
        <f t="shared" si="1"/>
        <v>0.46560846560846558</v>
      </c>
    </row>
    <row r="10" spans="1:23" ht="46.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8</v>
      </c>
      <c r="B11" s="18">
        <f>SUM(B3:B9)</f>
        <v>845</v>
      </c>
      <c r="C11" s="18">
        <f t="shared" ref="C11:I11" si="5">SUM(C3:C9)</f>
        <v>36</v>
      </c>
      <c r="D11" s="18">
        <f t="shared" si="5"/>
        <v>105</v>
      </c>
      <c r="E11" s="18">
        <f t="shared" si="5"/>
        <v>250</v>
      </c>
      <c r="F11" s="18">
        <f t="shared" si="5"/>
        <v>38</v>
      </c>
      <c r="G11" s="18">
        <f t="shared" si="5"/>
        <v>19</v>
      </c>
      <c r="H11" s="18">
        <f t="shared" si="5"/>
        <v>12</v>
      </c>
      <c r="I11" s="18">
        <f t="shared" si="5"/>
        <v>434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529D-10C8-4503-BBA3-DB125ACBCC01}">
  <sheetPr>
    <tabColor theme="5" tint="0.59999389629810485"/>
    <pageSetUpPr fitToPage="1"/>
  </sheetPr>
  <dimension ref="A1:W33"/>
  <sheetViews>
    <sheetView topLeftCell="A13" zoomScale="120" zoomScaleNormal="120" workbookViewId="0">
      <selection activeCell="F23" sqref="F23"/>
    </sheetView>
  </sheetViews>
  <sheetFormatPr defaultColWidth="9" defaultRowHeight="12"/>
  <cols>
    <col min="1" max="1" width="9" style="1"/>
    <col min="2" max="9" width="3.265625" style="19" customWidth="1"/>
    <col min="10" max="10" width="9" style="1"/>
    <col min="11" max="11" width="4.46484375" style="1" customWidth="1"/>
    <col min="12" max="16384" width="9" style="1"/>
  </cols>
  <sheetData>
    <row r="1" spans="1:23" ht="52.5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s="2" customFormat="1" ht="52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15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39" t="s">
        <v>16</v>
      </c>
      <c r="B3" s="5">
        <f>'[1]m04.08'!$I$60</f>
        <v>53</v>
      </c>
      <c r="C3" s="5">
        <f>'[1]m04.08'!$L$60</f>
        <v>0</v>
      </c>
      <c r="D3" s="5">
        <f>'[1]m04.08'!$M$60</f>
        <v>10</v>
      </c>
      <c r="E3" s="5">
        <f>'[1]m04.08'!$N$60</f>
        <v>16</v>
      </c>
      <c r="F3" s="5">
        <f>'[1]m04.08'!$O$60</f>
        <v>2</v>
      </c>
      <c r="G3" s="5">
        <f>'[1]m04.08'!$P$60</f>
        <v>4</v>
      </c>
      <c r="H3" s="5">
        <f>'[1]m04.08'!$Q$60</f>
        <v>1</v>
      </c>
      <c r="I3" s="5">
        <f>'[1]m04.08'!$K$60</f>
        <v>27</v>
      </c>
      <c r="J3" s="6" t="str">
        <f t="shared" ref="J3:J9" si="0">A3</f>
        <v>Monday</v>
      </c>
      <c r="K3" s="7">
        <f>I3/$B3</f>
        <v>0.50943396226415094</v>
      </c>
      <c r="L3" s="8">
        <f>C3/$B3</f>
        <v>0</v>
      </c>
      <c r="M3" s="8">
        <f t="shared" ref="M3:Q9" si="1">D3/$B3</f>
        <v>0.18867924528301888</v>
      </c>
      <c r="N3" s="8">
        <f t="shared" si="1"/>
        <v>0.30188679245283018</v>
      </c>
      <c r="O3" s="8">
        <f t="shared" si="1"/>
        <v>3.7735849056603772E-2</v>
      </c>
      <c r="P3" s="8">
        <f t="shared" si="1"/>
        <v>7.5471698113207544E-2</v>
      </c>
      <c r="Q3" s="8">
        <f t="shared" si="1"/>
        <v>1.8867924528301886E-2</v>
      </c>
      <c r="R3" s="5">
        <f>'[1]m04.08'!$K$60</f>
        <v>27</v>
      </c>
    </row>
    <row r="4" spans="1:23">
      <c r="A4" s="39" t="s">
        <v>17</v>
      </c>
      <c r="B4" s="5">
        <f>'[1]Tu04.09'!$I$60</f>
        <v>133</v>
      </c>
      <c r="C4" s="5">
        <f>'[1]Tu04.09'!$L$60</f>
        <v>29</v>
      </c>
      <c r="D4" s="5">
        <f>'[1]Tu04.09'!$M$60</f>
        <v>23</v>
      </c>
      <c r="E4" s="5">
        <f>'[1]Tu04.09'!$N$60</f>
        <v>30</v>
      </c>
      <c r="F4" s="5">
        <f>'[1]Tu04.09'!$O$60</f>
        <v>11</v>
      </c>
      <c r="G4" s="5">
        <f>'[1]Tu04.09'!$P$60</f>
        <v>2</v>
      </c>
      <c r="H4" s="5">
        <f>'[1]Tu04.09'!$Q$60</f>
        <v>0</v>
      </c>
      <c r="I4" s="5">
        <f>'[1]Tu04.09'!$K$60</f>
        <v>42</v>
      </c>
      <c r="J4" s="6" t="str">
        <f t="shared" si="0"/>
        <v>Tuesday</v>
      </c>
      <c r="K4" s="7">
        <f t="shared" ref="K4:K9" si="2">I4/B4</f>
        <v>0.31578947368421051</v>
      </c>
      <c r="L4" s="8">
        <f t="shared" ref="L4:L9" si="3">C4/$B4</f>
        <v>0.21804511278195488</v>
      </c>
      <c r="M4" s="8">
        <f t="shared" si="1"/>
        <v>0.17293233082706766</v>
      </c>
      <c r="N4" s="8">
        <f t="shared" si="1"/>
        <v>0.22556390977443608</v>
      </c>
      <c r="O4" s="8">
        <f t="shared" si="1"/>
        <v>8.2706766917293228E-2</v>
      </c>
      <c r="P4" s="8">
        <f t="shared" si="1"/>
        <v>1.5037593984962405E-2</v>
      </c>
      <c r="Q4" s="8">
        <f t="shared" si="1"/>
        <v>0</v>
      </c>
      <c r="R4" s="5">
        <f>'[1]Tu04.09'!$K$59</f>
        <v>0</v>
      </c>
    </row>
    <row r="5" spans="1:23">
      <c r="A5" s="39" t="s">
        <v>18</v>
      </c>
      <c r="B5" s="5">
        <f>'[1]W04.10'!$I$60</f>
        <v>87</v>
      </c>
      <c r="C5" s="5">
        <f>'[1]W04.10'!$L$60</f>
        <v>17</v>
      </c>
      <c r="D5" s="5">
        <f>'[1]W04.10'!$M$60</f>
        <v>19</v>
      </c>
      <c r="E5" s="5">
        <f>'[1]W04.10'!$N$60</f>
        <v>19</v>
      </c>
      <c r="F5" s="5">
        <f>'[1]W04.10'!$O$60</f>
        <v>4</v>
      </c>
      <c r="G5" s="5">
        <f>'[1]W04.10'!$P$60</f>
        <v>2</v>
      </c>
      <c r="H5" s="5">
        <f>'[1]W04.10'!$Q$60</f>
        <v>1</v>
      </c>
      <c r="I5" s="5">
        <f>'[1]W04.10'!$K$60</f>
        <v>29</v>
      </c>
      <c r="J5" s="6" t="str">
        <f t="shared" si="0"/>
        <v>Wednesday</v>
      </c>
      <c r="K5" s="7">
        <f t="shared" si="2"/>
        <v>0.33333333333333331</v>
      </c>
      <c r="L5" s="8">
        <f t="shared" si="3"/>
        <v>0.19540229885057472</v>
      </c>
      <c r="M5" s="8">
        <f t="shared" si="1"/>
        <v>0.21839080459770116</v>
      </c>
      <c r="N5" s="8">
        <f t="shared" si="1"/>
        <v>0.21839080459770116</v>
      </c>
      <c r="O5" s="8">
        <f t="shared" si="1"/>
        <v>4.5977011494252873E-2</v>
      </c>
      <c r="P5" s="8">
        <f t="shared" si="1"/>
        <v>2.2988505747126436E-2</v>
      </c>
      <c r="Q5" s="8">
        <f t="shared" si="1"/>
        <v>1.1494252873563218E-2</v>
      </c>
      <c r="R5" s="5">
        <f>'[1]W04.10'!$K$60</f>
        <v>29</v>
      </c>
    </row>
    <row r="6" spans="1:23">
      <c r="A6" s="39" t="s">
        <v>19</v>
      </c>
      <c r="B6" s="5">
        <f>'[1]Th04.11'!$I$60</f>
        <v>53</v>
      </c>
      <c r="C6" s="5">
        <f>'[1]Th04.11'!$L$60</f>
        <v>5</v>
      </c>
      <c r="D6" s="5">
        <f>'[1]Th04.11'!$M$60</f>
        <v>9</v>
      </c>
      <c r="E6" s="5">
        <f>'[1]Th04.11'!$N$60</f>
        <v>15</v>
      </c>
      <c r="F6" s="5">
        <f>'[1]Th04.11'!$O$60</f>
        <v>5</v>
      </c>
      <c r="G6" s="5">
        <f>'[1]Th04.11'!$P$60</f>
        <v>2</v>
      </c>
      <c r="H6" s="5">
        <f>'[1]Th04.11'!$Q$60</f>
        <v>0</v>
      </c>
      <c r="I6" s="5">
        <f>'[1]Th04.11'!$K$60</f>
        <v>19</v>
      </c>
      <c r="J6" s="6" t="str">
        <f t="shared" si="0"/>
        <v>Thursday</v>
      </c>
      <c r="K6" s="7">
        <f t="shared" si="2"/>
        <v>0.35849056603773582</v>
      </c>
      <c r="L6" s="8">
        <f t="shared" si="3"/>
        <v>9.4339622641509441E-2</v>
      </c>
      <c r="M6" s="8">
        <f t="shared" si="1"/>
        <v>0.16981132075471697</v>
      </c>
      <c r="N6" s="8">
        <f t="shared" si="1"/>
        <v>0.28301886792452829</v>
      </c>
      <c r="O6" s="8">
        <f t="shared" si="1"/>
        <v>9.4339622641509441E-2</v>
      </c>
      <c r="P6" s="8">
        <f t="shared" si="1"/>
        <v>3.7735849056603772E-2</v>
      </c>
      <c r="Q6" s="8">
        <f t="shared" si="1"/>
        <v>0</v>
      </c>
      <c r="R6" s="5">
        <f>'[1]Th04.11'!$K$60</f>
        <v>19</v>
      </c>
    </row>
    <row r="7" spans="1:23">
      <c r="A7" s="39" t="s">
        <v>20</v>
      </c>
      <c r="B7" s="5">
        <f>'[1]F04.12'!$I$60</f>
        <v>79</v>
      </c>
      <c r="C7" s="5">
        <f>'[1]F04.12'!$L$60</f>
        <v>0</v>
      </c>
      <c r="D7" s="5">
        <f>'[1]F04.12'!$M$60</f>
        <v>13</v>
      </c>
      <c r="E7" s="5">
        <f>'[1]F04.12'!$N$60</f>
        <v>22</v>
      </c>
      <c r="F7" s="5">
        <f>'[1]F04.12'!$O$60</f>
        <v>4</v>
      </c>
      <c r="G7" s="5">
        <f>'[1]F04.12'!$P$60</f>
        <v>2</v>
      </c>
      <c r="H7" s="5">
        <f>'[1]F04.12'!$Q$60</f>
        <v>0</v>
      </c>
      <c r="I7" s="5">
        <f>'[1]F04.12'!$K$60</f>
        <v>46</v>
      </c>
      <c r="J7" s="6" t="str">
        <f t="shared" si="0"/>
        <v>Friday</v>
      </c>
      <c r="K7" s="7">
        <f t="shared" si="2"/>
        <v>0.58227848101265822</v>
      </c>
      <c r="L7" s="8">
        <f t="shared" si="3"/>
        <v>0</v>
      </c>
      <c r="M7" s="8">
        <f t="shared" si="1"/>
        <v>0.16455696202531644</v>
      </c>
      <c r="N7" s="8">
        <f t="shared" si="1"/>
        <v>0.27848101265822783</v>
      </c>
      <c r="O7" s="8">
        <f t="shared" si="1"/>
        <v>5.0632911392405063E-2</v>
      </c>
      <c r="P7" s="8">
        <f t="shared" si="1"/>
        <v>2.5316455696202531E-2</v>
      </c>
      <c r="Q7" s="8">
        <f t="shared" si="1"/>
        <v>0</v>
      </c>
      <c r="R7" s="5">
        <f>'[1]F04.12'!$K$60</f>
        <v>46</v>
      </c>
    </row>
    <row r="8" spans="1:23">
      <c r="A8" s="40" t="s">
        <v>21</v>
      </c>
      <c r="B8" s="5">
        <f>'[1]Sa04.13'!$I$60</f>
        <v>40</v>
      </c>
      <c r="C8" s="5">
        <f>'[1]Sa04.13'!$L$60</f>
        <v>68.5</v>
      </c>
      <c r="D8" s="5">
        <f>'[1]Sa04.13'!$M$60</f>
        <v>6</v>
      </c>
      <c r="E8" s="5">
        <f>'[1]Sa04.13'!$N$60</f>
        <v>4</v>
      </c>
      <c r="F8" s="5">
        <f>'[1]Sa04.13'!$O$60</f>
        <v>1</v>
      </c>
      <c r="G8" s="5">
        <f>'[1]Sa04.13'!$P$60</f>
        <v>0</v>
      </c>
      <c r="H8" s="5">
        <f>'[1]Sa04.13'!$Q$60</f>
        <v>1</v>
      </c>
      <c r="I8" s="5">
        <f>'[1]Sa04.13'!$K$60</f>
        <v>14</v>
      </c>
      <c r="J8" s="6" t="str">
        <f t="shared" si="0"/>
        <v>Saturday</v>
      </c>
      <c r="K8" s="7">
        <f t="shared" si="2"/>
        <v>0.35</v>
      </c>
      <c r="L8" s="8">
        <f t="shared" si="3"/>
        <v>1.7124999999999999</v>
      </c>
      <c r="M8" s="8">
        <f t="shared" si="1"/>
        <v>0.15</v>
      </c>
      <c r="N8" s="8">
        <f t="shared" si="1"/>
        <v>0.1</v>
      </c>
      <c r="O8" s="8">
        <f t="shared" si="1"/>
        <v>2.5000000000000001E-2</v>
      </c>
      <c r="P8" s="8">
        <f t="shared" si="1"/>
        <v>0</v>
      </c>
      <c r="Q8" s="8">
        <f t="shared" si="1"/>
        <v>2.5000000000000001E-2</v>
      </c>
      <c r="R8" s="5">
        <f>'[1]Sa04.13'!$K$60</f>
        <v>14</v>
      </c>
    </row>
    <row r="9" spans="1:23">
      <c r="A9" s="39" t="s">
        <v>22</v>
      </c>
      <c r="B9" s="5">
        <f>'[1]Su04.14'!$I$60</f>
        <v>56</v>
      </c>
      <c r="C9" s="5">
        <f>'[1]Su04.14'!$L$60</f>
        <v>0</v>
      </c>
      <c r="D9" s="5">
        <f>'[1]Su04.14'!$M$60</f>
        <v>7</v>
      </c>
      <c r="E9" s="5">
        <f>'[1]Su04.14'!$N$60</f>
        <v>17</v>
      </c>
      <c r="F9" s="5">
        <f>'[1]Su04.14'!$O$60</f>
        <v>3</v>
      </c>
      <c r="G9" s="5">
        <f>'[1]Su04.14'!$P$60</f>
        <v>1</v>
      </c>
      <c r="H9" s="5">
        <f>'[1]Su04.14'!$Q$60</f>
        <v>1</v>
      </c>
      <c r="I9" s="5">
        <f>'[1]Su04.14'!$K$60</f>
        <v>28</v>
      </c>
      <c r="J9" s="6" t="str">
        <f t="shared" si="0"/>
        <v>Sunday</v>
      </c>
      <c r="K9" s="7">
        <f t="shared" si="2"/>
        <v>0.5</v>
      </c>
      <c r="L9" s="8">
        <f t="shared" si="3"/>
        <v>0</v>
      </c>
      <c r="M9" s="8">
        <f t="shared" si="1"/>
        <v>0.125</v>
      </c>
      <c r="N9" s="8">
        <f t="shared" si="1"/>
        <v>0.30357142857142855</v>
      </c>
      <c r="O9" s="8">
        <f t="shared" si="1"/>
        <v>5.3571428571428568E-2</v>
      </c>
      <c r="P9" s="8">
        <f t="shared" si="1"/>
        <v>1.7857142857142856E-2</v>
      </c>
      <c r="Q9" s="8">
        <f t="shared" si="1"/>
        <v>1.7857142857142856E-2</v>
      </c>
      <c r="R9" s="5">
        <f>'[1]Su04.14'!$K$60</f>
        <v>28</v>
      </c>
    </row>
    <row r="10" spans="1:23" ht="46.5">
      <c r="B10" s="29" t="str">
        <f>B2</f>
        <v># Printed</v>
      </c>
      <c r="C10" s="30" t="str">
        <f t="shared" ref="C10:I10" si="4">C2</f>
        <v>Bypass</v>
      </c>
      <c r="D10" s="31" t="str">
        <f t="shared" si="4"/>
        <v>No Show</v>
      </c>
      <c r="E10" s="32" t="str">
        <f t="shared" si="4"/>
        <v>Declined</v>
      </c>
      <c r="F10" s="33" t="str">
        <f t="shared" si="4"/>
        <v>Duplicates</v>
      </c>
      <c r="G10" s="34" t="str">
        <f t="shared" si="4"/>
        <v>Digital-only</v>
      </c>
      <c r="H10" s="35" t="str">
        <f t="shared" si="4"/>
        <v>Stolen</v>
      </c>
      <c r="I10" s="36" t="str">
        <f t="shared" si="4"/>
        <v># Sold</v>
      </c>
    </row>
    <row r="11" spans="1:23" ht="30.75" customHeight="1">
      <c r="A11" s="37" t="s">
        <v>8</v>
      </c>
      <c r="B11" s="38">
        <f>SUM(B3:B9)</f>
        <v>501</v>
      </c>
      <c r="C11" s="38">
        <f t="shared" ref="C11:I11" si="5">SUM(C3:C9)</f>
        <v>119.5</v>
      </c>
      <c r="D11" s="38">
        <f t="shared" si="5"/>
        <v>87</v>
      </c>
      <c r="E11" s="38">
        <f t="shared" si="5"/>
        <v>123</v>
      </c>
      <c r="F11" s="38">
        <f t="shared" si="5"/>
        <v>30</v>
      </c>
      <c r="G11" s="38">
        <f t="shared" si="5"/>
        <v>13</v>
      </c>
      <c r="H11" s="38">
        <f t="shared" si="5"/>
        <v>4</v>
      </c>
      <c r="I11" s="38">
        <f t="shared" si="5"/>
        <v>205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E4B5-3BEB-4C49-976D-5C94155A011F}">
  <sheetPr>
    <tabColor theme="6" tint="0.79998168889431442"/>
    <pageSetUpPr fitToPage="1"/>
  </sheetPr>
  <dimension ref="A1:W33"/>
  <sheetViews>
    <sheetView zoomScale="120" zoomScaleNormal="120" workbookViewId="0">
      <selection activeCell="A3" sqref="A3:I9"/>
    </sheetView>
  </sheetViews>
  <sheetFormatPr defaultColWidth="9" defaultRowHeight="12"/>
  <cols>
    <col min="1" max="1" width="9" style="1"/>
    <col min="2" max="9" width="3.265625" style="19" customWidth="1"/>
    <col min="10" max="10" width="9" style="1"/>
    <col min="11" max="11" width="4.46484375" style="1" customWidth="1"/>
    <col min="12" max="16384" width="9" style="1"/>
  </cols>
  <sheetData>
    <row r="1" spans="1:23" ht="52.5" customHeight="1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s="2" customFormat="1" ht="52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15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8" t="s">
        <v>16</v>
      </c>
      <c r="B3" s="5">
        <v>58</v>
      </c>
      <c r="C3" s="5">
        <v>5</v>
      </c>
      <c r="D3" s="5">
        <v>1</v>
      </c>
      <c r="E3" s="5">
        <v>14</v>
      </c>
      <c r="F3" s="5">
        <v>8</v>
      </c>
      <c r="G3" s="5">
        <v>5</v>
      </c>
      <c r="H3" s="5">
        <v>1</v>
      </c>
      <c r="I3" s="5">
        <v>30</v>
      </c>
      <c r="J3" s="6" t="str">
        <f t="shared" ref="J3:J9" si="0">A3</f>
        <v>Monday</v>
      </c>
      <c r="K3" s="7">
        <f>I3/$B3</f>
        <v>0.51724137931034486</v>
      </c>
      <c r="L3" s="8">
        <f>C3/$B3</f>
        <v>8.6206896551724144E-2</v>
      </c>
      <c r="M3" s="8">
        <f t="shared" ref="M3:Q9" si="1">D3/$B3</f>
        <v>1.7241379310344827E-2</v>
      </c>
      <c r="N3" s="8">
        <f t="shared" si="1"/>
        <v>0.2413793103448276</v>
      </c>
      <c r="O3" s="8">
        <f t="shared" si="1"/>
        <v>0.13793103448275862</v>
      </c>
      <c r="P3" s="8">
        <f t="shared" si="1"/>
        <v>8.6206896551724144E-2</v>
      </c>
      <c r="Q3" s="8">
        <f t="shared" si="1"/>
        <v>1.7241379310344827E-2</v>
      </c>
      <c r="R3" s="5">
        <f>'[2]m04.15'!$K$60</f>
        <v>30</v>
      </c>
    </row>
    <row r="4" spans="1:23">
      <c r="A4" s="28" t="s">
        <v>17</v>
      </c>
      <c r="B4" s="5">
        <v>39</v>
      </c>
      <c r="C4" s="5">
        <v>1</v>
      </c>
      <c r="D4" s="5">
        <v>4</v>
      </c>
      <c r="E4" s="5">
        <v>7</v>
      </c>
      <c r="F4" s="5">
        <v>6</v>
      </c>
      <c r="G4" s="5">
        <v>1</v>
      </c>
      <c r="H4" s="5">
        <v>1</v>
      </c>
      <c r="I4" s="5">
        <v>21</v>
      </c>
      <c r="J4" s="6" t="str">
        <f t="shared" si="0"/>
        <v>Tuesday</v>
      </c>
      <c r="K4" s="7">
        <f t="shared" ref="K4:K9" si="2">I4/B4</f>
        <v>0.53846153846153844</v>
      </c>
      <c r="L4" s="8">
        <f t="shared" ref="L4:L9" si="3">C4/$B4</f>
        <v>2.564102564102564E-2</v>
      </c>
      <c r="M4" s="8">
        <f t="shared" si="1"/>
        <v>0.10256410256410256</v>
      </c>
      <c r="N4" s="8">
        <f t="shared" si="1"/>
        <v>0.17948717948717949</v>
      </c>
      <c r="O4" s="8">
        <f t="shared" si="1"/>
        <v>0.15384615384615385</v>
      </c>
      <c r="P4" s="8">
        <f t="shared" si="1"/>
        <v>2.564102564102564E-2</v>
      </c>
      <c r="Q4" s="8">
        <f t="shared" si="1"/>
        <v>2.564102564102564E-2</v>
      </c>
      <c r="R4" s="5">
        <f>'[2]Tu04.16'!$K$59</f>
        <v>0</v>
      </c>
    </row>
    <row r="5" spans="1:23">
      <c r="A5" s="28" t="s">
        <v>18</v>
      </c>
      <c r="B5" s="5">
        <v>44</v>
      </c>
      <c r="C5" s="5">
        <v>4</v>
      </c>
      <c r="D5" s="5">
        <v>12</v>
      </c>
      <c r="E5" s="5">
        <v>8</v>
      </c>
      <c r="F5" s="5">
        <v>2</v>
      </c>
      <c r="G5" s="5">
        <v>0</v>
      </c>
      <c r="H5" s="5">
        <v>1</v>
      </c>
      <c r="I5" s="5">
        <v>21</v>
      </c>
      <c r="J5" s="6" t="str">
        <f t="shared" si="0"/>
        <v>Wednesday</v>
      </c>
      <c r="K5" s="7">
        <f t="shared" si="2"/>
        <v>0.47727272727272729</v>
      </c>
      <c r="L5" s="8">
        <f t="shared" si="3"/>
        <v>9.0909090909090912E-2</v>
      </c>
      <c r="M5" s="8">
        <f t="shared" si="1"/>
        <v>0.27272727272727271</v>
      </c>
      <c r="N5" s="8">
        <f t="shared" si="1"/>
        <v>0.18181818181818182</v>
      </c>
      <c r="O5" s="8">
        <f t="shared" si="1"/>
        <v>4.5454545454545456E-2</v>
      </c>
      <c r="P5" s="8">
        <f t="shared" si="1"/>
        <v>0</v>
      </c>
      <c r="Q5" s="8">
        <f t="shared" si="1"/>
        <v>2.2727272727272728E-2</v>
      </c>
      <c r="R5" s="5">
        <f>'[2]W04.17'!$K$60</f>
        <v>21</v>
      </c>
    </row>
    <row r="6" spans="1:23">
      <c r="A6" s="28" t="s">
        <v>19</v>
      </c>
      <c r="B6" s="5">
        <v>66</v>
      </c>
      <c r="C6" s="5">
        <v>1</v>
      </c>
      <c r="D6" s="5">
        <v>7</v>
      </c>
      <c r="E6" s="5">
        <v>22</v>
      </c>
      <c r="F6" s="5">
        <v>8</v>
      </c>
      <c r="G6" s="5">
        <v>1</v>
      </c>
      <c r="H6" s="5">
        <v>2</v>
      </c>
      <c r="I6" s="5">
        <v>28</v>
      </c>
      <c r="J6" s="6" t="str">
        <f t="shared" si="0"/>
        <v>Thursday</v>
      </c>
      <c r="K6" s="7">
        <f t="shared" si="2"/>
        <v>0.42424242424242425</v>
      </c>
      <c r="L6" s="8">
        <f t="shared" si="3"/>
        <v>1.5151515151515152E-2</v>
      </c>
      <c r="M6" s="8">
        <f t="shared" si="1"/>
        <v>0.10606060606060606</v>
      </c>
      <c r="N6" s="8">
        <f t="shared" si="1"/>
        <v>0.33333333333333331</v>
      </c>
      <c r="O6" s="8">
        <f t="shared" si="1"/>
        <v>0.12121212121212122</v>
      </c>
      <c r="P6" s="8">
        <f t="shared" si="1"/>
        <v>1.5151515151515152E-2</v>
      </c>
      <c r="Q6" s="8">
        <f t="shared" si="1"/>
        <v>3.0303030303030304E-2</v>
      </c>
      <c r="R6" s="5">
        <f>'[2]Th04.18'!$K$60</f>
        <v>28</v>
      </c>
    </row>
    <row r="7" spans="1:23">
      <c r="A7" s="28" t="s">
        <v>20</v>
      </c>
      <c r="B7" s="5">
        <v>72</v>
      </c>
      <c r="C7" s="5">
        <v>4</v>
      </c>
      <c r="D7" s="5">
        <v>11</v>
      </c>
      <c r="E7" s="5">
        <v>12</v>
      </c>
      <c r="F7" s="5">
        <v>10</v>
      </c>
      <c r="G7" s="5">
        <v>0</v>
      </c>
      <c r="H7" s="5">
        <v>1</v>
      </c>
      <c r="I7" s="5">
        <v>39</v>
      </c>
      <c r="J7" s="6" t="str">
        <f t="shared" si="0"/>
        <v>Friday</v>
      </c>
      <c r="K7" s="7">
        <f t="shared" si="2"/>
        <v>0.54166666666666663</v>
      </c>
      <c r="L7" s="8">
        <f t="shared" si="3"/>
        <v>5.5555555555555552E-2</v>
      </c>
      <c r="M7" s="8">
        <f t="shared" si="1"/>
        <v>0.15277777777777779</v>
      </c>
      <c r="N7" s="8">
        <f t="shared" si="1"/>
        <v>0.16666666666666666</v>
      </c>
      <c r="O7" s="8">
        <f t="shared" si="1"/>
        <v>0.1388888888888889</v>
      </c>
      <c r="P7" s="8">
        <f t="shared" si="1"/>
        <v>0</v>
      </c>
      <c r="Q7" s="8">
        <f t="shared" si="1"/>
        <v>1.3888888888888888E-2</v>
      </c>
      <c r="R7" s="5">
        <f>'[2]F04.19'!$K$60</f>
        <v>39</v>
      </c>
    </row>
    <row r="8" spans="1:23">
      <c r="A8" s="28" t="s">
        <v>21</v>
      </c>
      <c r="B8" s="5">
        <v>107</v>
      </c>
      <c r="C8" s="5">
        <v>9</v>
      </c>
      <c r="D8" s="5">
        <v>17</v>
      </c>
      <c r="E8" s="5">
        <v>26</v>
      </c>
      <c r="F8" s="5">
        <v>5</v>
      </c>
      <c r="G8" s="5">
        <v>3</v>
      </c>
      <c r="H8" s="5">
        <v>1</v>
      </c>
      <c r="I8" s="5">
        <v>55</v>
      </c>
      <c r="J8" s="6" t="str">
        <f t="shared" si="0"/>
        <v>Saturday</v>
      </c>
      <c r="K8" s="7">
        <f t="shared" si="2"/>
        <v>0.51401869158878499</v>
      </c>
      <c r="L8" s="8">
        <f t="shared" si="3"/>
        <v>8.4112149532710276E-2</v>
      </c>
      <c r="M8" s="8">
        <f t="shared" si="1"/>
        <v>0.15887850467289719</v>
      </c>
      <c r="N8" s="8">
        <f t="shared" si="1"/>
        <v>0.24299065420560748</v>
      </c>
      <c r="O8" s="8">
        <f t="shared" si="1"/>
        <v>4.6728971962616821E-2</v>
      </c>
      <c r="P8" s="8">
        <f t="shared" si="1"/>
        <v>2.8037383177570093E-2</v>
      </c>
      <c r="Q8" s="8">
        <f t="shared" si="1"/>
        <v>9.3457943925233638E-3</v>
      </c>
      <c r="R8" s="5">
        <f>'[2]Sa04.20'!$K$60</f>
        <v>55</v>
      </c>
    </row>
    <row r="9" spans="1:23">
      <c r="A9" s="28" t="s">
        <v>22</v>
      </c>
      <c r="B9" s="5">
        <v>40</v>
      </c>
      <c r="C9" s="5">
        <v>10</v>
      </c>
      <c r="D9" s="5">
        <v>5</v>
      </c>
      <c r="E9" s="5">
        <v>10</v>
      </c>
      <c r="F9" s="5">
        <v>2</v>
      </c>
      <c r="G9" s="5">
        <v>2</v>
      </c>
      <c r="H9" s="5">
        <v>0</v>
      </c>
      <c r="I9" s="5">
        <v>15</v>
      </c>
      <c r="J9" s="6" t="str">
        <f t="shared" si="0"/>
        <v>Sunday</v>
      </c>
      <c r="K9" s="7">
        <f t="shared" si="2"/>
        <v>0.375</v>
      </c>
      <c r="L9" s="8">
        <f t="shared" si="3"/>
        <v>0.25</v>
      </c>
      <c r="M9" s="8">
        <f t="shared" si="1"/>
        <v>0.125</v>
      </c>
      <c r="N9" s="8">
        <f t="shared" si="1"/>
        <v>0.25</v>
      </c>
      <c r="O9" s="8">
        <f t="shared" si="1"/>
        <v>0.05</v>
      </c>
      <c r="P9" s="8">
        <f t="shared" si="1"/>
        <v>0.05</v>
      </c>
      <c r="Q9" s="8">
        <f t="shared" si="1"/>
        <v>0</v>
      </c>
      <c r="R9" s="5">
        <f>'[2]Su04.21'!$K$60</f>
        <v>15</v>
      </c>
    </row>
    <row r="10" spans="1:23" ht="46.5">
      <c r="B10" s="29" t="str">
        <f>B2</f>
        <v># Printed</v>
      </c>
      <c r="C10" s="30" t="str">
        <f t="shared" ref="C10:I10" si="4">C2</f>
        <v>Bypass</v>
      </c>
      <c r="D10" s="31" t="str">
        <f t="shared" si="4"/>
        <v>No Show</v>
      </c>
      <c r="E10" s="32" t="str">
        <f t="shared" si="4"/>
        <v>Declined</v>
      </c>
      <c r="F10" s="33" t="str">
        <f t="shared" si="4"/>
        <v>Duplicates</v>
      </c>
      <c r="G10" s="34" t="str">
        <f t="shared" si="4"/>
        <v>Digital-only</v>
      </c>
      <c r="H10" s="35" t="str">
        <f t="shared" si="4"/>
        <v>Stolen</v>
      </c>
      <c r="I10" s="36" t="str">
        <f t="shared" si="4"/>
        <v># Sold</v>
      </c>
    </row>
    <row r="11" spans="1:23" ht="30.75" customHeight="1">
      <c r="A11" s="37" t="s">
        <v>8</v>
      </c>
      <c r="B11" s="38">
        <f>SUM(B3:B9)</f>
        <v>426</v>
      </c>
      <c r="C11" s="38">
        <f t="shared" ref="C11:I11" si="5">SUM(C3:C9)</f>
        <v>34</v>
      </c>
      <c r="D11" s="38">
        <f t="shared" si="5"/>
        <v>57</v>
      </c>
      <c r="E11" s="38">
        <f t="shared" si="5"/>
        <v>99</v>
      </c>
      <c r="F11" s="38">
        <f t="shared" si="5"/>
        <v>41</v>
      </c>
      <c r="G11" s="38">
        <f t="shared" si="5"/>
        <v>12</v>
      </c>
      <c r="H11" s="38">
        <f t="shared" si="5"/>
        <v>7</v>
      </c>
      <c r="I11" s="38">
        <f t="shared" si="5"/>
        <v>209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" bottom="0" header="0" footer="0.3"/>
  <pageSetup scale="67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A6A0-E80D-4B3F-A6AF-BF69258CE25A}">
  <sheetPr>
    <tabColor theme="6" tint="0.79998168889431442"/>
    <pageSetUpPr fitToPage="1"/>
  </sheetPr>
  <dimension ref="A1:W64"/>
  <sheetViews>
    <sheetView zoomScale="120" zoomScaleNormal="120" workbookViewId="0">
      <selection activeCell="B23" sqref="B23"/>
    </sheetView>
  </sheetViews>
  <sheetFormatPr defaultColWidth="9" defaultRowHeight="12"/>
  <cols>
    <col min="1" max="1" width="9" style="1"/>
    <col min="2" max="9" width="3.265625" style="19" customWidth="1"/>
    <col min="10" max="10" width="9" style="1"/>
    <col min="11" max="11" width="4.46484375" style="1" customWidth="1"/>
    <col min="12" max="16384" width="9" style="1"/>
  </cols>
  <sheetData>
    <row r="1" spans="1:23" ht="52.5" customHeight="1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s="2" customFormat="1" ht="52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K2" s="2" t="s">
        <v>15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3" t="s">
        <v>7</v>
      </c>
    </row>
    <row r="3" spans="1:23">
      <c r="A3" s="28" t="s">
        <v>16</v>
      </c>
      <c r="B3" s="5">
        <f>'[3]m04.22'!$I$60</f>
        <v>41</v>
      </c>
      <c r="C3" s="5">
        <f>'[3]m04.22'!$L$60</f>
        <v>0</v>
      </c>
      <c r="D3" s="5">
        <f>'[3]m04.22'!$M$60</f>
        <v>5</v>
      </c>
      <c r="E3" s="5">
        <f>'[3]m04.22'!$N$60</f>
        <v>17</v>
      </c>
      <c r="F3" s="5">
        <f>'[3]m04.22'!$O$60</f>
        <v>1</v>
      </c>
      <c r="G3" s="5">
        <f>'[3]m04.22'!$P$60</f>
        <v>0</v>
      </c>
      <c r="H3" s="5">
        <f>'[3]m04.22'!$Q$60</f>
        <v>0</v>
      </c>
      <c r="I3" s="5">
        <f>'[3]m04.22'!$K$60</f>
        <v>22</v>
      </c>
      <c r="J3" s="6" t="str">
        <f t="shared" ref="J3:J9" si="0">A3</f>
        <v>Monday</v>
      </c>
      <c r="K3" s="7">
        <f>I3/$B3</f>
        <v>0.53658536585365857</v>
      </c>
      <c r="L3" s="8">
        <f>C3/$B3</f>
        <v>0</v>
      </c>
      <c r="M3" s="8">
        <f t="shared" ref="M3:Q9" si="1">D3/$B3</f>
        <v>0.12195121951219512</v>
      </c>
      <c r="N3" s="8">
        <f t="shared" si="1"/>
        <v>0.41463414634146339</v>
      </c>
      <c r="O3" s="8">
        <f t="shared" si="1"/>
        <v>2.4390243902439025E-2</v>
      </c>
      <c r="P3" s="8">
        <f t="shared" si="1"/>
        <v>0</v>
      </c>
      <c r="Q3" s="8">
        <f t="shared" si="1"/>
        <v>0</v>
      </c>
      <c r="R3" s="5">
        <f>'[3]m04.22'!$K$60</f>
        <v>22</v>
      </c>
    </row>
    <row r="4" spans="1:23">
      <c r="A4" s="28" t="s">
        <v>17</v>
      </c>
      <c r="B4" s="5">
        <f>'[3]Tu04.23'!$I$60</f>
        <v>57</v>
      </c>
      <c r="C4" s="5">
        <f>'[3]Tu04.23'!$L$60</f>
        <v>0</v>
      </c>
      <c r="D4" s="5">
        <f>'[3]Tu04.23'!$M$60</f>
        <v>16</v>
      </c>
      <c r="E4" s="5">
        <f>'[3]Tu04.23'!$N$60</f>
        <v>9</v>
      </c>
      <c r="F4" s="5">
        <f>'[3]Tu04.23'!$O$60</f>
        <v>7</v>
      </c>
      <c r="G4" s="5">
        <f>'[3]Tu04.23'!$P$60</f>
        <v>0</v>
      </c>
      <c r="H4" s="5">
        <f>'[3]Tu04.23'!$Q$60</f>
        <v>1</v>
      </c>
      <c r="I4" s="5">
        <f>'[3]Tu04.23'!$K$60</f>
        <v>24</v>
      </c>
      <c r="J4" s="6" t="str">
        <f t="shared" si="0"/>
        <v>Tuesday</v>
      </c>
      <c r="K4" s="7">
        <f t="shared" ref="K4:K9" si="2">I4/B4</f>
        <v>0.42105263157894735</v>
      </c>
      <c r="L4" s="8">
        <f t="shared" ref="L4:L9" si="3">C4/$B4</f>
        <v>0</v>
      </c>
      <c r="M4" s="8">
        <f t="shared" si="1"/>
        <v>0.2807017543859649</v>
      </c>
      <c r="N4" s="8">
        <f t="shared" si="1"/>
        <v>0.15789473684210525</v>
      </c>
      <c r="O4" s="8">
        <f t="shared" si="1"/>
        <v>0.12280701754385964</v>
      </c>
      <c r="P4" s="8">
        <f t="shared" si="1"/>
        <v>0</v>
      </c>
      <c r="Q4" s="8">
        <f t="shared" si="1"/>
        <v>1.7543859649122806E-2</v>
      </c>
      <c r="R4" s="5">
        <f>'[3]Tu04.23'!$K$59</f>
        <v>0</v>
      </c>
    </row>
    <row r="5" spans="1:23">
      <c r="A5" s="28" t="s">
        <v>18</v>
      </c>
      <c r="B5" s="5">
        <f>'[3]W04.24'!$I$60</f>
        <v>21</v>
      </c>
      <c r="C5" s="5">
        <f>'[3]W04.24'!$L$60</f>
        <v>0</v>
      </c>
      <c r="D5" s="5">
        <f>'[3]W04.24'!$M$60</f>
        <v>1</v>
      </c>
      <c r="E5" s="5">
        <f>'[3]W04.24'!$N$60</f>
        <v>5</v>
      </c>
      <c r="F5" s="5">
        <f>'[3]W04.24'!$O$60</f>
        <v>0</v>
      </c>
      <c r="G5" s="5">
        <f>'[3]W04.24'!$P$60</f>
        <v>0</v>
      </c>
      <c r="H5" s="5">
        <f>'[3]W04.24'!$Q$60</f>
        <v>3</v>
      </c>
      <c r="I5" s="5">
        <f>'[3]W04.24'!$K$60</f>
        <v>12</v>
      </c>
      <c r="J5" s="6" t="str">
        <f t="shared" si="0"/>
        <v>Wednesday</v>
      </c>
      <c r="K5" s="7">
        <f t="shared" si="2"/>
        <v>0.5714285714285714</v>
      </c>
      <c r="L5" s="8">
        <f t="shared" si="3"/>
        <v>0</v>
      </c>
      <c r="M5" s="8">
        <f t="shared" si="1"/>
        <v>4.7619047619047616E-2</v>
      </c>
      <c r="N5" s="8">
        <f t="shared" si="1"/>
        <v>0.23809523809523808</v>
      </c>
      <c r="O5" s="8">
        <f t="shared" si="1"/>
        <v>0</v>
      </c>
      <c r="P5" s="8">
        <f t="shared" si="1"/>
        <v>0</v>
      </c>
      <c r="Q5" s="8">
        <f t="shared" si="1"/>
        <v>0.14285714285714285</v>
      </c>
      <c r="R5" s="5">
        <f>'[3]W04.24'!$K$60</f>
        <v>12</v>
      </c>
    </row>
    <row r="6" spans="1:23">
      <c r="A6" s="28" t="s">
        <v>19</v>
      </c>
      <c r="B6" s="5">
        <f>'[3]Th04.25'!$I$60</f>
        <v>74</v>
      </c>
      <c r="C6" s="5">
        <f>'[3]Th04.25'!$L$60</f>
        <v>12</v>
      </c>
      <c r="D6" s="5">
        <f>'[3]Th04.25'!$M$60</f>
        <v>7</v>
      </c>
      <c r="E6" s="5">
        <f>'[3]Th04.25'!$N$60</f>
        <v>7</v>
      </c>
      <c r="F6" s="5">
        <f>'[3]Th04.25'!$O$60</f>
        <v>13</v>
      </c>
      <c r="G6" s="5">
        <f>'[3]Th04.25'!$P$60</f>
        <v>2</v>
      </c>
      <c r="H6" s="5">
        <f>'[3]Th04.25'!$Q$60</f>
        <v>0</v>
      </c>
      <c r="I6" s="5">
        <f>'[3]Th04.25'!$K$60</f>
        <v>37</v>
      </c>
      <c r="J6" s="6" t="str">
        <f t="shared" si="0"/>
        <v>Thursday</v>
      </c>
      <c r="K6" s="7">
        <f t="shared" si="2"/>
        <v>0.5</v>
      </c>
      <c r="L6" s="8">
        <f t="shared" si="3"/>
        <v>0.16216216216216217</v>
      </c>
      <c r="M6" s="8">
        <f t="shared" si="1"/>
        <v>9.45945945945946E-2</v>
      </c>
      <c r="N6" s="8">
        <f t="shared" si="1"/>
        <v>9.45945945945946E-2</v>
      </c>
      <c r="O6" s="8">
        <f t="shared" si="1"/>
        <v>0.17567567567567569</v>
      </c>
      <c r="P6" s="8">
        <f t="shared" si="1"/>
        <v>2.7027027027027029E-2</v>
      </c>
      <c r="Q6" s="8">
        <f t="shared" si="1"/>
        <v>0</v>
      </c>
      <c r="R6" s="5">
        <f>'[3]Th04.25'!$K$60</f>
        <v>37</v>
      </c>
    </row>
    <row r="7" spans="1:23">
      <c r="A7" s="28" t="s">
        <v>20</v>
      </c>
      <c r="B7" s="5">
        <f>'[3]F04.26'!$I$60</f>
        <v>111</v>
      </c>
      <c r="C7" s="5">
        <f>'[3]F04.26'!$L$60</f>
        <v>6</v>
      </c>
      <c r="D7" s="5">
        <f>'[3]F04.26'!$M$60</f>
        <v>22</v>
      </c>
      <c r="E7" s="5">
        <f>'[3]F04.26'!$N$60</f>
        <v>29</v>
      </c>
      <c r="F7" s="5">
        <f>'[3]F04.26'!$O$60</f>
        <v>8</v>
      </c>
      <c r="G7" s="5">
        <f>'[3]F04.26'!$P$60</f>
        <v>4</v>
      </c>
      <c r="H7" s="5">
        <f>'[3]F04.26'!$Q$60</f>
        <v>0</v>
      </c>
      <c r="I7" s="5">
        <f>'[3]F04.26'!$K$60</f>
        <v>48</v>
      </c>
      <c r="J7" s="6" t="str">
        <f t="shared" si="0"/>
        <v>Friday</v>
      </c>
      <c r="K7" s="7">
        <f t="shared" si="2"/>
        <v>0.43243243243243246</v>
      </c>
      <c r="L7" s="8">
        <f t="shared" si="3"/>
        <v>5.4054054054054057E-2</v>
      </c>
      <c r="M7" s="8">
        <f t="shared" si="1"/>
        <v>0.1981981981981982</v>
      </c>
      <c r="N7" s="8">
        <f t="shared" si="1"/>
        <v>0.26126126126126126</v>
      </c>
      <c r="O7" s="8">
        <f t="shared" si="1"/>
        <v>7.2072072072072071E-2</v>
      </c>
      <c r="P7" s="8">
        <f t="shared" si="1"/>
        <v>3.6036036036036036E-2</v>
      </c>
      <c r="Q7" s="8">
        <f t="shared" si="1"/>
        <v>0</v>
      </c>
      <c r="R7" s="5">
        <f>'[3]F04.26'!$K$60</f>
        <v>48</v>
      </c>
    </row>
    <row r="8" spans="1:23">
      <c r="A8" s="28" t="s">
        <v>21</v>
      </c>
      <c r="B8" s="5">
        <f>'[3]Sa04.27'!$I$60</f>
        <v>101</v>
      </c>
      <c r="C8" s="5">
        <f>'[3]Sa04.27'!$L$60</f>
        <v>16</v>
      </c>
      <c r="D8" s="5">
        <f>'[3]Sa04.27'!$M$60</f>
        <v>15</v>
      </c>
      <c r="E8" s="5">
        <f>'[3]Sa04.27'!$N$60</f>
        <v>15</v>
      </c>
      <c r="F8" s="5">
        <f>'[3]Sa04.27'!$O$60</f>
        <v>11</v>
      </c>
      <c r="G8" s="5">
        <f>'[3]Sa04.27'!$P$60</f>
        <v>3</v>
      </c>
      <c r="H8" s="5">
        <f>'[3]Sa04.27'!$Q$60</f>
        <v>2</v>
      </c>
      <c r="I8" s="5">
        <f>'[3]Sa04.27'!$K$60</f>
        <v>44</v>
      </c>
      <c r="J8" s="6" t="str">
        <f t="shared" si="0"/>
        <v>Saturday</v>
      </c>
      <c r="K8" s="7">
        <f t="shared" si="2"/>
        <v>0.43564356435643564</v>
      </c>
      <c r="L8" s="8">
        <f t="shared" si="3"/>
        <v>0.15841584158415842</v>
      </c>
      <c r="M8" s="8">
        <f t="shared" si="1"/>
        <v>0.14851485148514851</v>
      </c>
      <c r="N8" s="8">
        <f t="shared" si="1"/>
        <v>0.14851485148514851</v>
      </c>
      <c r="O8" s="8">
        <f t="shared" si="1"/>
        <v>0.10891089108910891</v>
      </c>
      <c r="P8" s="8">
        <f t="shared" si="1"/>
        <v>2.9702970297029702E-2</v>
      </c>
      <c r="Q8" s="8">
        <f t="shared" si="1"/>
        <v>1.9801980198019802E-2</v>
      </c>
      <c r="R8" s="5">
        <f>'[3]Sa04.27'!$K$60</f>
        <v>44</v>
      </c>
    </row>
    <row r="9" spans="1:23">
      <c r="A9" s="28" t="s">
        <v>22</v>
      </c>
      <c r="B9" s="5">
        <f>'[3]Su04.28'!$I$60</f>
        <v>57</v>
      </c>
      <c r="C9" s="5">
        <f>'[3]Su04.28'!$L$60</f>
        <v>9</v>
      </c>
      <c r="D9" s="5">
        <f>'[3]Su04.28'!$M$60</f>
        <v>9</v>
      </c>
      <c r="E9" s="5">
        <f>'[3]Su04.28'!$N$60</f>
        <v>10</v>
      </c>
      <c r="F9" s="5">
        <f>'[3]Su04.28'!$O$60</f>
        <v>4</v>
      </c>
      <c r="G9" s="5">
        <f>'[3]Su04.28'!$P$60</f>
        <v>3</v>
      </c>
      <c r="H9" s="5">
        <f>'[3]Su04.28'!$Q$60</f>
        <v>0</v>
      </c>
      <c r="I9" s="5">
        <f>'[3]Su04.28'!$K$60</f>
        <v>28</v>
      </c>
      <c r="J9" s="6" t="str">
        <f t="shared" si="0"/>
        <v>Sunday</v>
      </c>
      <c r="K9" s="7">
        <f t="shared" si="2"/>
        <v>0.49122807017543857</v>
      </c>
      <c r="L9" s="8">
        <f t="shared" si="3"/>
        <v>0.15789473684210525</v>
      </c>
      <c r="M9" s="8">
        <f t="shared" si="1"/>
        <v>0.15789473684210525</v>
      </c>
      <c r="N9" s="8">
        <f t="shared" si="1"/>
        <v>0.17543859649122806</v>
      </c>
      <c r="O9" s="8">
        <f t="shared" si="1"/>
        <v>7.0175438596491224E-2</v>
      </c>
      <c r="P9" s="8">
        <f t="shared" si="1"/>
        <v>5.2631578947368418E-2</v>
      </c>
      <c r="Q9" s="8">
        <f t="shared" si="1"/>
        <v>0</v>
      </c>
      <c r="R9" s="5">
        <f>'[3]Su04.28'!$K$60</f>
        <v>28</v>
      </c>
    </row>
    <row r="10" spans="1:23" ht="46.5">
      <c r="B10" s="29" t="str">
        <f>B2</f>
        <v># Printed</v>
      </c>
      <c r="C10" s="30" t="str">
        <f t="shared" ref="C10:I10" si="4">C2</f>
        <v>Bypass</v>
      </c>
      <c r="D10" s="31" t="str">
        <f t="shared" si="4"/>
        <v>No Show</v>
      </c>
      <c r="E10" s="32" t="str">
        <f t="shared" si="4"/>
        <v>Declined</v>
      </c>
      <c r="F10" s="33" t="str">
        <f t="shared" si="4"/>
        <v>Duplicates</v>
      </c>
      <c r="G10" s="34" t="str">
        <f t="shared" si="4"/>
        <v>Digital-only</v>
      </c>
      <c r="H10" s="35" t="str">
        <f t="shared" si="4"/>
        <v>Stolen</v>
      </c>
      <c r="I10" s="36" t="str">
        <f t="shared" si="4"/>
        <v># Sold</v>
      </c>
    </row>
    <row r="11" spans="1:23" ht="30.75" customHeight="1">
      <c r="A11" s="37" t="s">
        <v>8</v>
      </c>
      <c r="B11" s="38">
        <f>SUM(B3:B9)</f>
        <v>462</v>
      </c>
      <c r="C11" s="38">
        <f t="shared" ref="C11:I11" si="5">SUM(C3:C9)</f>
        <v>43</v>
      </c>
      <c r="D11" s="38">
        <f t="shared" si="5"/>
        <v>75</v>
      </c>
      <c r="E11" s="38">
        <f t="shared" si="5"/>
        <v>92</v>
      </c>
      <c r="F11" s="38">
        <f t="shared" si="5"/>
        <v>44</v>
      </c>
      <c r="G11" s="38">
        <f t="shared" si="5"/>
        <v>12</v>
      </c>
      <c r="H11" s="38">
        <f t="shared" si="5"/>
        <v>6</v>
      </c>
      <c r="I11" s="38">
        <f t="shared" si="5"/>
        <v>215</v>
      </c>
    </row>
    <row r="32" ht="6" customHeight="1"/>
    <row r="33" ht="6" customHeight="1"/>
    <row r="64" spans="15:15">
      <c r="O64" s="1" t="s">
        <v>25</v>
      </c>
    </row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</vt:lpstr>
      <vt:lpstr>SW12</vt:lpstr>
      <vt:lpstr>SW13</vt:lpstr>
      <vt:lpstr>SW14</vt:lpstr>
      <vt:lpstr>SW15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2024-04-09T19:39:39Z</cp:lastPrinted>
  <dcterms:created xsi:type="dcterms:W3CDTF">2024-04-02T21:02:05Z</dcterms:created>
  <dcterms:modified xsi:type="dcterms:W3CDTF">2024-04-29T16:11:48Z</dcterms:modified>
</cp:coreProperties>
</file>