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JOWDY-SA6\OneDrive - Jowdy Photography Inc (1)\JOWDY\00 Tours\00 Schedules Tours Daily\"/>
    </mc:Choice>
  </mc:AlternateContent>
  <xr:revisionPtr revIDLastSave="0" documentId="13_ncr:1_{DA28456B-1FDC-47BD-9412-9119B0E7790A}" xr6:coauthVersionLast="47" xr6:coauthVersionMax="47" xr10:uidLastSave="{00000000-0000-0000-0000-000000000000}"/>
  <bookViews>
    <workbookView xWindow="1365" yWindow="1455" windowWidth="21600" windowHeight="11145" activeTab="8" xr2:uid="{59C6FDF0-EABE-4C73-A749-058760A548E1}"/>
  </bookViews>
  <sheets>
    <sheet name="00.00" sheetId="1" r:id="rId1"/>
    <sheet name="m03.18" sheetId="2" r:id="rId2"/>
    <sheet name="Tu03.19" sheetId="3" r:id="rId3"/>
    <sheet name="W03.20" sheetId="4" r:id="rId4"/>
    <sheet name="Th03.21" sheetId="5" r:id="rId5"/>
    <sheet name="F03.22" sheetId="6" r:id="rId6"/>
    <sheet name="Sa03.23" sheetId="7" r:id="rId7"/>
    <sheet name="Su03.24" sheetId="8" r:id="rId8"/>
    <sheet name="SUM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8" i="6" l="1"/>
  <c r="AI18" i="6"/>
  <c r="AE18" i="6"/>
  <c r="AA18" i="6"/>
  <c r="I18" i="6"/>
  <c r="J18" i="6" s="1"/>
  <c r="E18" i="6"/>
  <c r="H18" i="6" s="1"/>
  <c r="AK17" i="6"/>
  <c r="AJ17" i="6"/>
  <c r="AI17" i="6"/>
  <c r="AE17" i="6"/>
  <c r="AA17" i="6"/>
  <c r="J17" i="6"/>
  <c r="I17" i="6"/>
  <c r="H17" i="6"/>
  <c r="E17" i="6"/>
  <c r="AK16" i="6"/>
  <c r="AJ16" i="6"/>
  <c r="AI16" i="6"/>
  <c r="AE16" i="6"/>
  <c r="AA16" i="6"/>
  <c r="I16" i="6"/>
  <c r="J16" i="6" s="1"/>
  <c r="H16" i="6"/>
  <c r="E16" i="6"/>
  <c r="AI15" i="6"/>
  <c r="AE15" i="6"/>
  <c r="AA15" i="6"/>
  <c r="J15" i="6"/>
  <c r="AK14" i="6"/>
  <c r="AJ14" i="6"/>
  <c r="AI14" i="6"/>
  <c r="AE14" i="6"/>
  <c r="AA14" i="6"/>
  <c r="K14" i="6"/>
  <c r="J14" i="6"/>
  <c r="I14" i="6"/>
  <c r="H14" i="6"/>
  <c r="E14" i="6"/>
  <c r="AK13" i="6"/>
  <c r="AJ13" i="6"/>
  <c r="AI13" i="6"/>
  <c r="AE13" i="6"/>
  <c r="AA13" i="6"/>
  <c r="K13" i="6"/>
  <c r="J13" i="6"/>
  <c r="I13" i="6"/>
  <c r="H13" i="6"/>
  <c r="E13" i="6"/>
  <c r="AK12" i="6"/>
  <c r="AJ12" i="6"/>
  <c r="AI12" i="6"/>
  <c r="AE12" i="6"/>
  <c r="AA12" i="6"/>
  <c r="J12" i="6"/>
  <c r="I12" i="6"/>
  <c r="H12" i="6"/>
  <c r="E12" i="6"/>
  <c r="AK11" i="6"/>
  <c r="AJ11" i="6"/>
  <c r="AI11" i="6"/>
  <c r="AE11" i="6"/>
  <c r="AA11" i="6"/>
  <c r="J11" i="6"/>
  <c r="I11" i="6"/>
  <c r="E11" i="6"/>
  <c r="H11" i="6" s="1"/>
  <c r="AI10" i="6"/>
  <c r="AE10" i="6"/>
  <c r="AA10" i="6"/>
  <c r="J10" i="6"/>
  <c r="AK9" i="6"/>
  <c r="AJ9" i="6"/>
  <c r="AI9" i="6"/>
  <c r="AE9" i="6"/>
  <c r="AA9" i="6"/>
  <c r="J9" i="6"/>
  <c r="I9" i="6"/>
  <c r="H9" i="6"/>
  <c r="E9" i="6"/>
  <c r="AK8" i="6"/>
  <c r="AJ8" i="6"/>
  <c r="AI8" i="6"/>
  <c r="AE8" i="6"/>
  <c r="AA8" i="6"/>
  <c r="K8" i="6"/>
  <c r="J8" i="6"/>
  <c r="I8" i="6"/>
  <c r="E8" i="6"/>
  <c r="H8" i="6" s="1"/>
  <c r="AK7" i="6"/>
  <c r="AJ7" i="6"/>
  <c r="AI7" i="6"/>
  <c r="AE7" i="6"/>
  <c r="AA7" i="6"/>
  <c r="J7" i="6"/>
  <c r="I7" i="6"/>
  <c r="E7" i="6"/>
  <c r="H7" i="6" s="1"/>
  <c r="AK6" i="6"/>
  <c r="AJ6" i="6"/>
  <c r="AI6" i="6"/>
  <c r="AE6" i="6"/>
  <c r="AA6" i="6"/>
  <c r="I6" i="6"/>
  <c r="J6" i="6" s="1"/>
  <c r="H6" i="6"/>
  <c r="E6" i="6"/>
  <c r="AI5" i="6"/>
  <c r="AE5" i="6"/>
  <c r="AA5" i="6"/>
  <c r="J5" i="6"/>
  <c r="AK4" i="6"/>
  <c r="AI4" i="6"/>
  <c r="AE4" i="6"/>
  <c r="AA4" i="6"/>
  <c r="Q4" i="6"/>
  <c r="K4" i="6"/>
  <c r="J4" i="6"/>
  <c r="I4" i="6"/>
  <c r="E4" i="6"/>
  <c r="H4" i="6" s="1"/>
  <c r="J3" i="6"/>
  <c r="AD60" i="6"/>
  <c r="AH60" i="6"/>
  <c r="Z60" i="6"/>
  <c r="AI60" i="8"/>
  <c r="AG60" i="8"/>
  <c r="AE60" i="8"/>
  <c r="AC60" i="8"/>
  <c r="AA60" i="8"/>
  <c r="Y60" i="8"/>
  <c r="X60" i="8"/>
  <c r="AJ55" i="8"/>
  <c r="AF55" i="8"/>
  <c r="AB55" i="8"/>
  <c r="AJ54" i="8"/>
  <c r="AF54" i="8"/>
  <c r="AB54" i="8"/>
  <c r="AJ53" i="8"/>
  <c r="AF53" i="8"/>
  <c r="AB53" i="8"/>
  <c r="AJ52" i="8"/>
  <c r="AF52" i="8"/>
  <c r="AB52" i="8"/>
  <c r="AJ51" i="8"/>
  <c r="AF51" i="8"/>
  <c r="AB51" i="8"/>
  <c r="AJ50" i="8"/>
  <c r="AF50" i="8"/>
  <c r="AB50" i="8"/>
  <c r="AJ49" i="8"/>
  <c r="AF49" i="8"/>
  <c r="AB49" i="8"/>
  <c r="AJ48" i="8"/>
  <c r="AF48" i="8"/>
  <c r="AB48" i="8"/>
  <c r="AJ47" i="8"/>
  <c r="AF47" i="8"/>
  <c r="AB47" i="8"/>
  <c r="AJ46" i="8"/>
  <c r="AF46" i="8"/>
  <c r="AB46" i="8"/>
  <c r="AJ45" i="8"/>
  <c r="AF45" i="8"/>
  <c r="AB45" i="8"/>
  <c r="AJ44" i="8"/>
  <c r="AF44" i="8"/>
  <c r="AB44" i="8"/>
  <c r="AJ43" i="8"/>
  <c r="AF43" i="8"/>
  <c r="AB43" i="8"/>
  <c r="AJ42" i="8"/>
  <c r="AF42" i="8"/>
  <c r="AB42" i="8"/>
  <c r="AJ41" i="8"/>
  <c r="AF41" i="8"/>
  <c r="AB41" i="8"/>
  <c r="AJ40" i="8"/>
  <c r="AF40" i="8"/>
  <c r="AB40" i="8"/>
  <c r="AJ39" i="8"/>
  <c r="AF39" i="8"/>
  <c r="AB39" i="8"/>
  <c r="AJ38" i="8"/>
  <c r="AF38" i="8"/>
  <c r="AB38" i="8"/>
  <c r="AJ37" i="8"/>
  <c r="AF37" i="8"/>
  <c r="AB37" i="8"/>
  <c r="AJ36" i="8"/>
  <c r="AF36" i="8"/>
  <c r="AB36" i="8"/>
  <c r="AJ35" i="8"/>
  <c r="AF35" i="8"/>
  <c r="AB35" i="8"/>
  <c r="AJ34" i="8"/>
  <c r="AF34" i="8"/>
  <c r="AB34" i="8"/>
  <c r="AJ33" i="8"/>
  <c r="AF33" i="8"/>
  <c r="AB33" i="8"/>
  <c r="AJ32" i="8"/>
  <c r="AF32" i="8"/>
  <c r="AB32" i="8"/>
  <c r="AJ31" i="8"/>
  <c r="AF31" i="8"/>
  <c r="AB31" i="8"/>
  <c r="AJ30" i="8"/>
  <c r="AF30" i="8"/>
  <c r="AB30" i="8"/>
  <c r="AJ29" i="8"/>
  <c r="AF29" i="8"/>
  <c r="AB29" i="8"/>
  <c r="AJ28" i="8"/>
  <c r="AF28" i="8"/>
  <c r="AB28" i="8"/>
  <c r="AJ27" i="8"/>
  <c r="AF27" i="8"/>
  <c r="AB27" i="8"/>
  <c r="AJ26" i="8"/>
  <c r="AF26" i="8"/>
  <c r="AB26" i="8"/>
  <c r="AJ25" i="8"/>
  <c r="AF25" i="8"/>
  <c r="AB25" i="8"/>
  <c r="AJ24" i="8"/>
  <c r="AF24" i="8"/>
  <c r="AB24" i="8"/>
  <c r="AJ23" i="8"/>
  <c r="AF23" i="8"/>
  <c r="AB23" i="8"/>
  <c r="AJ22" i="8"/>
  <c r="AF22" i="8"/>
  <c r="AB22" i="8"/>
  <c r="AJ21" i="8"/>
  <c r="AF21" i="8"/>
  <c r="AB21" i="8"/>
  <c r="AJ20" i="8"/>
  <c r="AF20" i="8"/>
  <c r="AB20" i="8"/>
  <c r="AJ19" i="8"/>
  <c r="AF19" i="8"/>
  <c r="AB19" i="8"/>
  <c r="AJ18" i="8"/>
  <c r="AF18" i="8"/>
  <c r="AB18" i="8"/>
  <c r="AJ17" i="8"/>
  <c r="AF17" i="8"/>
  <c r="AB17" i="8"/>
  <c r="AJ16" i="8"/>
  <c r="AF16" i="8"/>
  <c r="AB16" i="8"/>
  <c r="AJ15" i="8"/>
  <c r="AF15" i="8"/>
  <c r="AB15" i="8"/>
  <c r="AJ14" i="8"/>
  <c r="AF14" i="8"/>
  <c r="AB14" i="8"/>
  <c r="AJ13" i="8"/>
  <c r="AF13" i="8"/>
  <c r="AB13" i="8"/>
  <c r="AJ12" i="8"/>
  <c r="AF12" i="8"/>
  <c r="AB12" i="8"/>
  <c r="AJ11" i="8"/>
  <c r="AF11" i="8"/>
  <c r="AB11" i="8"/>
  <c r="AJ10" i="8"/>
  <c r="AF10" i="8"/>
  <c r="AB10" i="8"/>
  <c r="AJ9" i="8"/>
  <c r="AF9" i="8"/>
  <c r="AB9" i="8"/>
  <c r="AJ8" i="8"/>
  <c r="AF8" i="8"/>
  <c r="AB8" i="8"/>
  <c r="AJ7" i="8"/>
  <c r="AF7" i="8"/>
  <c r="AB7" i="8"/>
  <c r="AJ6" i="8"/>
  <c r="AF6" i="8"/>
  <c r="AB6" i="8"/>
  <c r="AJ5" i="8"/>
  <c r="AF5" i="8"/>
  <c r="AB5" i="8"/>
  <c r="AJ4" i="8"/>
  <c r="AJ60" i="8" s="1"/>
  <c r="AF4" i="8"/>
  <c r="AF60" i="8" s="1"/>
  <c r="AB4" i="8"/>
  <c r="AB60" i="8" s="1"/>
  <c r="AI60" i="7"/>
  <c r="AG60" i="7"/>
  <c r="AE60" i="7"/>
  <c r="AC60" i="7"/>
  <c r="AA60" i="7"/>
  <c r="Y60" i="7"/>
  <c r="X60" i="7"/>
  <c r="AJ55" i="7"/>
  <c r="AF55" i="7"/>
  <c r="AB55" i="7"/>
  <c r="AJ54" i="7"/>
  <c r="AF54" i="7"/>
  <c r="AB54" i="7"/>
  <c r="AJ53" i="7"/>
  <c r="AF53" i="7"/>
  <c r="AB53" i="7"/>
  <c r="AJ52" i="7"/>
  <c r="AF52" i="7"/>
  <c r="AB52" i="7"/>
  <c r="AJ51" i="7"/>
  <c r="AF51" i="7"/>
  <c r="AB51" i="7"/>
  <c r="AJ50" i="7"/>
  <c r="AF50" i="7"/>
  <c r="AB50" i="7"/>
  <c r="AJ49" i="7"/>
  <c r="AF49" i="7"/>
  <c r="AB49" i="7"/>
  <c r="AJ48" i="7"/>
  <c r="AF48" i="7"/>
  <c r="AB48" i="7"/>
  <c r="AJ47" i="7"/>
  <c r="AF47" i="7"/>
  <c r="AB47" i="7"/>
  <c r="AJ46" i="7"/>
  <c r="AF46" i="7"/>
  <c r="AB46" i="7"/>
  <c r="AJ45" i="7"/>
  <c r="AF45" i="7"/>
  <c r="AB45" i="7"/>
  <c r="AJ44" i="7"/>
  <c r="AF44" i="7"/>
  <c r="AB44" i="7"/>
  <c r="AJ43" i="7"/>
  <c r="AF43" i="7"/>
  <c r="AB43" i="7"/>
  <c r="AJ42" i="7"/>
  <c r="AF42" i="7"/>
  <c r="AB42" i="7"/>
  <c r="AJ41" i="7"/>
  <c r="AF41" i="7"/>
  <c r="AB41" i="7"/>
  <c r="AJ40" i="7"/>
  <c r="AF40" i="7"/>
  <c r="AB40" i="7"/>
  <c r="AJ39" i="7"/>
  <c r="AF39" i="7"/>
  <c r="AB39" i="7"/>
  <c r="AJ38" i="7"/>
  <c r="AF38" i="7"/>
  <c r="AB38" i="7"/>
  <c r="AJ37" i="7"/>
  <c r="AF37" i="7"/>
  <c r="AB37" i="7"/>
  <c r="AJ36" i="7"/>
  <c r="AF36" i="7"/>
  <c r="AB36" i="7"/>
  <c r="AJ35" i="7"/>
  <c r="AF35" i="7"/>
  <c r="AB35" i="7"/>
  <c r="AJ34" i="7"/>
  <c r="AF34" i="7"/>
  <c r="AB34" i="7"/>
  <c r="AJ33" i="7"/>
  <c r="AF33" i="7"/>
  <c r="AB33" i="7"/>
  <c r="AJ32" i="7"/>
  <c r="AF32" i="7"/>
  <c r="AB32" i="7"/>
  <c r="AJ31" i="7"/>
  <c r="AF31" i="7"/>
  <c r="AB31" i="7"/>
  <c r="AJ30" i="7"/>
  <c r="AF30" i="7"/>
  <c r="AB30" i="7"/>
  <c r="AJ29" i="7"/>
  <c r="AF29" i="7"/>
  <c r="AB29" i="7"/>
  <c r="AJ28" i="7"/>
  <c r="AF28" i="7"/>
  <c r="AB28" i="7"/>
  <c r="AJ27" i="7"/>
  <c r="AF27" i="7"/>
  <c r="AB27" i="7"/>
  <c r="AJ26" i="7"/>
  <c r="AF26" i="7"/>
  <c r="AB26" i="7"/>
  <c r="AJ25" i="7"/>
  <c r="AF25" i="7"/>
  <c r="AB25" i="7"/>
  <c r="AJ24" i="7"/>
  <c r="AF24" i="7"/>
  <c r="AB24" i="7"/>
  <c r="AJ23" i="7"/>
  <c r="AF23" i="7"/>
  <c r="AB23" i="7"/>
  <c r="AJ22" i="7"/>
  <c r="AF22" i="7"/>
  <c r="AB22" i="7"/>
  <c r="AJ21" i="7"/>
  <c r="AF21" i="7"/>
  <c r="AB21" i="7"/>
  <c r="AJ20" i="7"/>
  <c r="AF20" i="7"/>
  <c r="AB20" i="7"/>
  <c r="AJ19" i="7"/>
  <c r="AF19" i="7"/>
  <c r="AB19" i="7"/>
  <c r="AJ18" i="7"/>
  <c r="AF18" i="7"/>
  <c r="AB18" i="7"/>
  <c r="AJ17" i="7"/>
  <c r="AF17" i="7"/>
  <c r="AB17" i="7"/>
  <c r="AJ16" i="7"/>
  <c r="AF16" i="7"/>
  <c r="AB16" i="7"/>
  <c r="AJ15" i="7"/>
  <c r="AF15" i="7"/>
  <c r="AB15" i="7"/>
  <c r="AJ14" i="7"/>
  <c r="AF14" i="7"/>
  <c r="AB14" i="7"/>
  <c r="AJ13" i="7"/>
  <c r="AF13" i="7"/>
  <c r="AB13" i="7"/>
  <c r="AJ12" i="7"/>
  <c r="AF12" i="7"/>
  <c r="AB12" i="7"/>
  <c r="AJ11" i="7"/>
  <c r="AF11" i="7"/>
  <c r="AB11" i="7"/>
  <c r="AJ10" i="7"/>
  <c r="AF10" i="7"/>
  <c r="AB10" i="7"/>
  <c r="AJ9" i="7"/>
  <c r="AF9" i="7"/>
  <c r="AB9" i="7"/>
  <c r="AJ8" i="7"/>
  <c r="AF8" i="7"/>
  <c r="AB8" i="7"/>
  <c r="AJ7" i="7"/>
  <c r="AF7" i="7"/>
  <c r="AB7" i="7"/>
  <c r="AJ6" i="7"/>
  <c r="AF6" i="7"/>
  <c r="AB6" i="7"/>
  <c r="AB60" i="7" s="1"/>
  <c r="AJ5" i="7"/>
  <c r="AF5" i="7"/>
  <c r="AB5" i="7"/>
  <c r="AJ4" i="7"/>
  <c r="AJ60" i="7" s="1"/>
  <c r="AF4" i="7"/>
  <c r="AF60" i="7" s="1"/>
  <c r="AB4" i="7"/>
  <c r="AF60" i="6"/>
  <c r="AB60" i="6"/>
  <c r="X60" i="6"/>
  <c r="W60" i="6"/>
  <c r="AI55" i="6"/>
  <c r="AE55" i="6"/>
  <c r="AA55" i="6"/>
  <c r="AI54" i="6"/>
  <c r="AE54" i="6"/>
  <c r="AA54" i="6"/>
  <c r="AI53" i="6"/>
  <c r="AE53" i="6"/>
  <c r="AA53" i="6"/>
  <c r="AI52" i="6"/>
  <c r="AE52" i="6"/>
  <c r="AA52" i="6"/>
  <c r="AI51" i="6"/>
  <c r="AE51" i="6"/>
  <c r="AA51" i="6"/>
  <c r="AI50" i="6"/>
  <c r="AE50" i="6"/>
  <c r="AA50" i="6"/>
  <c r="AI49" i="6"/>
  <c r="AE49" i="6"/>
  <c r="AA49" i="6"/>
  <c r="AI48" i="6"/>
  <c r="AE48" i="6"/>
  <c r="AA48" i="6"/>
  <c r="AI47" i="6"/>
  <c r="AE47" i="6"/>
  <c r="AA47" i="6"/>
  <c r="AI46" i="6"/>
  <c r="AE46" i="6"/>
  <c r="AA46" i="6"/>
  <c r="AI45" i="6"/>
  <c r="AE45" i="6"/>
  <c r="AA45" i="6"/>
  <c r="AI44" i="6"/>
  <c r="AE44" i="6"/>
  <c r="AA44" i="6"/>
  <c r="AI43" i="6"/>
  <c r="AE43" i="6"/>
  <c r="AA43" i="6"/>
  <c r="AI42" i="6"/>
  <c r="AE42" i="6"/>
  <c r="AA42" i="6"/>
  <c r="AI41" i="6"/>
  <c r="AE41" i="6"/>
  <c r="AA41" i="6"/>
  <c r="AI40" i="6"/>
  <c r="AE40" i="6"/>
  <c r="AA40" i="6"/>
  <c r="AI39" i="6"/>
  <c r="AE39" i="6"/>
  <c r="AA39" i="6"/>
  <c r="AI38" i="6"/>
  <c r="AE38" i="6"/>
  <c r="AA38" i="6"/>
  <c r="AI37" i="6"/>
  <c r="AE37" i="6"/>
  <c r="AA37" i="6"/>
  <c r="AI36" i="6"/>
  <c r="AE36" i="6"/>
  <c r="AA36" i="6"/>
  <c r="AI35" i="6"/>
  <c r="AE35" i="6"/>
  <c r="AA35" i="6"/>
  <c r="AI34" i="6"/>
  <c r="AE34" i="6"/>
  <c r="AA34" i="6"/>
  <c r="AI33" i="6"/>
  <c r="AE33" i="6"/>
  <c r="AA33" i="6"/>
  <c r="AI32" i="6"/>
  <c r="AE32" i="6"/>
  <c r="AA32" i="6"/>
  <c r="AI31" i="6"/>
  <c r="AE31" i="6"/>
  <c r="AA31" i="6"/>
  <c r="AI30" i="6"/>
  <c r="AE30" i="6"/>
  <c r="AA30" i="6"/>
  <c r="AI29" i="6"/>
  <c r="AE29" i="6"/>
  <c r="AA29" i="6"/>
  <c r="AI28" i="6"/>
  <c r="AE28" i="6"/>
  <c r="AA28" i="6"/>
  <c r="AI27" i="6"/>
  <c r="AE27" i="6"/>
  <c r="AA27" i="6"/>
  <c r="AI26" i="6"/>
  <c r="AE26" i="6"/>
  <c r="AA26" i="6"/>
  <c r="AI25" i="6"/>
  <c r="AE25" i="6"/>
  <c r="AA25" i="6"/>
  <c r="AI24" i="6"/>
  <c r="AE24" i="6"/>
  <c r="AA24" i="6"/>
  <c r="AI23" i="6"/>
  <c r="AE23" i="6"/>
  <c r="AA23" i="6"/>
  <c r="AI22" i="6"/>
  <c r="AE22" i="6"/>
  <c r="AA22" i="6"/>
  <c r="AI21" i="6"/>
  <c r="AE21" i="6"/>
  <c r="AA21" i="6"/>
  <c r="AI20" i="6"/>
  <c r="AE20" i="6"/>
  <c r="AA20" i="6"/>
  <c r="AI19" i="6"/>
  <c r="AE19" i="6"/>
  <c r="AA19" i="6"/>
  <c r="AI60" i="5"/>
  <c r="AG60" i="5"/>
  <c r="AE60" i="5"/>
  <c r="AC60" i="5"/>
  <c r="AA60" i="5"/>
  <c r="Y60" i="5"/>
  <c r="X60" i="5"/>
  <c r="AJ55" i="5"/>
  <c r="AF55" i="5"/>
  <c r="AB55" i="5"/>
  <c r="AJ54" i="5"/>
  <c r="AF54" i="5"/>
  <c r="AB54" i="5"/>
  <c r="AJ53" i="5"/>
  <c r="AF53" i="5"/>
  <c r="AB53" i="5"/>
  <c r="AJ52" i="5"/>
  <c r="AF52" i="5"/>
  <c r="AB52" i="5"/>
  <c r="AJ51" i="5"/>
  <c r="AF51" i="5"/>
  <c r="AB51" i="5"/>
  <c r="AJ50" i="5"/>
  <c r="AF50" i="5"/>
  <c r="AB50" i="5"/>
  <c r="AJ49" i="5"/>
  <c r="AF49" i="5"/>
  <c r="AB49" i="5"/>
  <c r="AJ48" i="5"/>
  <c r="AF48" i="5"/>
  <c r="AB48" i="5"/>
  <c r="AJ47" i="5"/>
  <c r="AF47" i="5"/>
  <c r="AB47" i="5"/>
  <c r="AJ46" i="5"/>
  <c r="AF46" i="5"/>
  <c r="AB46" i="5"/>
  <c r="AJ45" i="5"/>
  <c r="AF45" i="5"/>
  <c r="AB45" i="5"/>
  <c r="AJ44" i="5"/>
  <c r="AF44" i="5"/>
  <c r="AB44" i="5"/>
  <c r="AJ43" i="5"/>
  <c r="AF43" i="5"/>
  <c r="AB43" i="5"/>
  <c r="AJ42" i="5"/>
  <c r="AF42" i="5"/>
  <c r="AB42" i="5"/>
  <c r="AJ41" i="5"/>
  <c r="AF41" i="5"/>
  <c r="AB41" i="5"/>
  <c r="AJ40" i="5"/>
  <c r="AF40" i="5"/>
  <c r="AB40" i="5"/>
  <c r="AJ39" i="5"/>
  <c r="AF39" i="5"/>
  <c r="AB39" i="5"/>
  <c r="AJ38" i="5"/>
  <c r="AF38" i="5"/>
  <c r="AB38" i="5"/>
  <c r="AJ37" i="5"/>
  <c r="AF37" i="5"/>
  <c r="AB37" i="5"/>
  <c r="AJ36" i="5"/>
  <c r="AF36" i="5"/>
  <c r="AB36" i="5"/>
  <c r="AJ35" i="5"/>
  <c r="AF35" i="5"/>
  <c r="AB35" i="5"/>
  <c r="AJ34" i="5"/>
  <c r="AF34" i="5"/>
  <c r="AB34" i="5"/>
  <c r="AJ33" i="5"/>
  <c r="AF33" i="5"/>
  <c r="AB33" i="5"/>
  <c r="AJ32" i="5"/>
  <c r="AF32" i="5"/>
  <c r="AB32" i="5"/>
  <c r="AJ31" i="5"/>
  <c r="AF31" i="5"/>
  <c r="AB31" i="5"/>
  <c r="AJ30" i="5"/>
  <c r="AF30" i="5"/>
  <c r="AB30" i="5"/>
  <c r="AJ29" i="5"/>
  <c r="AF29" i="5"/>
  <c r="AB29" i="5"/>
  <c r="AJ28" i="5"/>
  <c r="AF28" i="5"/>
  <c r="AB28" i="5"/>
  <c r="AJ27" i="5"/>
  <c r="AF27" i="5"/>
  <c r="AB27" i="5"/>
  <c r="AJ26" i="5"/>
  <c r="AF26" i="5"/>
  <c r="AB26" i="5"/>
  <c r="AJ25" i="5"/>
  <c r="AF25" i="5"/>
  <c r="AB25" i="5"/>
  <c r="AJ24" i="5"/>
  <c r="AF24" i="5"/>
  <c r="AB24" i="5"/>
  <c r="AJ23" i="5"/>
  <c r="AF23" i="5"/>
  <c r="AB23" i="5"/>
  <c r="AJ22" i="5"/>
  <c r="AF22" i="5"/>
  <c r="AB22" i="5"/>
  <c r="AJ21" i="5"/>
  <c r="AF21" i="5"/>
  <c r="AB21" i="5"/>
  <c r="AJ20" i="5"/>
  <c r="AF20" i="5"/>
  <c r="AB20" i="5"/>
  <c r="AJ19" i="5"/>
  <c r="AF19" i="5"/>
  <c r="AB19" i="5"/>
  <c r="AJ18" i="5"/>
  <c r="AF18" i="5"/>
  <c r="AB18" i="5"/>
  <c r="AJ17" i="5"/>
  <c r="AF17" i="5"/>
  <c r="AB17" i="5"/>
  <c r="AJ16" i="5"/>
  <c r="AF16" i="5"/>
  <c r="AB16" i="5"/>
  <c r="AJ15" i="5"/>
  <c r="AF15" i="5"/>
  <c r="AB15" i="5"/>
  <c r="AJ14" i="5"/>
  <c r="AF14" i="5"/>
  <c r="AB14" i="5"/>
  <c r="AJ13" i="5"/>
  <c r="AF13" i="5"/>
  <c r="AB13" i="5"/>
  <c r="AJ12" i="5"/>
  <c r="AF12" i="5"/>
  <c r="AB12" i="5"/>
  <c r="AJ11" i="5"/>
  <c r="AF11" i="5"/>
  <c r="AB11" i="5"/>
  <c r="AJ10" i="5"/>
  <c r="AF10" i="5"/>
  <c r="AB10" i="5"/>
  <c r="AJ9" i="5"/>
  <c r="AF9" i="5"/>
  <c r="AB9" i="5"/>
  <c r="AJ8" i="5"/>
  <c r="AF8" i="5"/>
  <c r="AB8" i="5"/>
  <c r="AJ7" i="5"/>
  <c r="AF7" i="5"/>
  <c r="AB7" i="5"/>
  <c r="AJ6" i="5"/>
  <c r="AF6" i="5"/>
  <c r="AB6" i="5"/>
  <c r="AJ5" i="5"/>
  <c r="AF5" i="5"/>
  <c r="AB5" i="5"/>
  <c r="AJ4" i="5"/>
  <c r="AJ60" i="5" s="1"/>
  <c r="AF4" i="5"/>
  <c r="AF60" i="5" s="1"/>
  <c r="AB4" i="5"/>
  <c r="AB60" i="5" s="1"/>
  <c r="AI60" i="4"/>
  <c r="AG60" i="4"/>
  <c r="AE60" i="4"/>
  <c r="AC60" i="4"/>
  <c r="AA60" i="4"/>
  <c r="Y60" i="4"/>
  <c r="X60" i="4"/>
  <c r="AJ55" i="4"/>
  <c r="AF55" i="4"/>
  <c r="AB55" i="4"/>
  <c r="AJ54" i="4"/>
  <c r="AF54" i="4"/>
  <c r="AB54" i="4"/>
  <c r="AJ53" i="4"/>
  <c r="AF53" i="4"/>
  <c r="AB53" i="4"/>
  <c r="AJ52" i="4"/>
  <c r="AF52" i="4"/>
  <c r="AB52" i="4"/>
  <c r="AJ51" i="4"/>
  <c r="AF51" i="4"/>
  <c r="AB51" i="4"/>
  <c r="AJ50" i="4"/>
  <c r="AF50" i="4"/>
  <c r="AB50" i="4"/>
  <c r="AJ49" i="4"/>
  <c r="AF49" i="4"/>
  <c r="AB49" i="4"/>
  <c r="AJ48" i="4"/>
  <c r="AF48" i="4"/>
  <c r="AB48" i="4"/>
  <c r="AJ47" i="4"/>
  <c r="AF47" i="4"/>
  <c r="AB47" i="4"/>
  <c r="AJ46" i="4"/>
  <c r="AF46" i="4"/>
  <c r="AB46" i="4"/>
  <c r="AJ45" i="4"/>
  <c r="AF45" i="4"/>
  <c r="AB45" i="4"/>
  <c r="AJ44" i="4"/>
  <c r="AF44" i="4"/>
  <c r="AB44" i="4"/>
  <c r="AJ43" i="4"/>
  <c r="AF43" i="4"/>
  <c r="AB43" i="4"/>
  <c r="AJ42" i="4"/>
  <c r="AF42" i="4"/>
  <c r="AB42" i="4"/>
  <c r="AJ41" i="4"/>
  <c r="AF41" i="4"/>
  <c r="AB41" i="4"/>
  <c r="AJ40" i="4"/>
  <c r="AF40" i="4"/>
  <c r="AB40" i="4"/>
  <c r="AJ39" i="4"/>
  <c r="AF39" i="4"/>
  <c r="AB39" i="4"/>
  <c r="AJ38" i="4"/>
  <c r="AF38" i="4"/>
  <c r="AB38" i="4"/>
  <c r="AJ37" i="4"/>
  <c r="AF37" i="4"/>
  <c r="AB37" i="4"/>
  <c r="AJ36" i="4"/>
  <c r="AF36" i="4"/>
  <c r="AB36" i="4"/>
  <c r="AJ35" i="4"/>
  <c r="AF35" i="4"/>
  <c r="AB35" i="4"/>
  <c r="AJ34" i="4"/>
  <c r="AF34" i="4"/>
  <c r="AB34" i="4"/>
  <c r="AJ33" i="4"/>
  <c r="AF33" i="4"/>
  <c r="AB33" i="4"/>
  <c r="AJ32" i="4"/>
  <c r="AF32" i="4"/>
  <c r="AB32" i="4"/>
  <c r="AJ31" i="4"/>
  <c r="AF31" i="4"/>
  <c r="AB31" i="4"/>
  <c r="AJ30" i="4"/>
  <c r="AF30" i="4"/>
  <c r="AB30" i="4"/>
  <c r="AJ29" i="4"/>
  <c r="AF29" i="4"/>
  <c r="AB29" i="4"/>
  <c r="AJ28" i="4"/>
  <c r="AF28" i="4"/>
  <c r="AB28" i="4"/>
  <c r="AJ27" i="4"/>
  <c r="AF27" i="4"/>
  <c r="AB27" i="4"/>
  <c r="AJ26" i="4"/>
  <c r="AF26" i="4"/>
  <c r="AB26" i="4"/>
  <c r="AJ25" i="4"/>
  <c r="AF25" i="4"/>
  <c r="AB25" i="4"/>
  <c r="AJ24" i="4"/>
  <c r="AF24" i="4"/>
  <c r="AB24" i="4"/>
  <c r="AJ23" i="4"/>
  <c r="AF23" i="4"/>
  <c r="AB23" i="4"/>
  <c r="AJ22" i="4"/>
  <c r="AF22" i="4"/>
  <c r="AB22" i="4"/>
  <c r="AJ21" i="4"/>
  <c r="AF21" i="4"/>
  <c r="AB21" i="4"/>
  <c r="AJ20" i="4"/>
  <c r="AF20" i="4"/>
  <c r="AB20" i="4"/>
  <c r="AJ19" i="4"/>
  <c r="AF19" i="4"/>
  <c r="AB19" i="4"/>
  <c r="AJ18" i="4"/>
  <c r="AF18" i="4"/>
  <c r="AB18" i="4"/>
  <c r="AJ17" i="4"/>
  <c r="AF17" i="4"/>
  <c r="AB17" i="4"/>
  <c r="AJ16" i="4"/>
  <c r="AF16" i="4"/>
  <c r="AB16" i="4"/>
  <c r="AJ15" i="4"/>
  <c r="AF15" i="4"/>
  <c r="AB15" i="4"/>
  <c r="AJ14" i="4"/>
  <c r="AF14" i="4"/>
  <c r="AB14" i="4"/>
  <c r="AJ13" i="4"/>
  <c r="AF13" i="4"/>
  <c r="AB13" i="4"/>
  <c r="AJ12" i="4"/>
  <c r="AF12" i="4"/>
  <c r="AB12" i="4"/>
  <c r="AJ11" i="4"/>
  <c r="AF11" i="4"/>
  <c r="AB11" i="4"/>
  <c r="AJ10" i="4"/>
  <c r="AF10" i="4"/>
  <c r="AB10" i="4"/>
  <c r="AJ9" i="4"/>
  <c r="AF9" i="4"/>
  <c r="AB9" i="4"/>
  <c r="AJ8" i="4"/>
  <c r="AF8" i="4"/>
  <c r="AB8" i="4"/>
  <c r="AJ7" i="4"/>
  <c r="AF7" i="4"/>
  <c r="AB7" i="4"/>
  <c r="AJ6" i="4"/>
  <c r="AF6" i="4"/>
  <c r="AB6" i="4"/>
  <c r="AJ5" i="4"/>
  <c r="AF5" i="4"/>
  <c r="AB5" i="4"/>
  <c r="AJ4" i="4"/>
  <c r="AJ60" i="4" s="1"/>
  <c r="AF4" i="4"/>
  <c r="AF60" i="4" s="1"/>
  <c r="AB4" i="4"/>
  <c r="AB60" i="4" s="1"/>
  <c r="AB35" i="3"/>
  <c r="AF35" i="3"/>
  <c r="AJ35" i="3"/>
  <c r="AB36" i="3"/>
  <c r="AF36" i="3"/>
  <c r="AJ36" i="3"/>
  <c r="AB37" i="3"/>
  <c r="AF37" i="3"/>
  <c r="AJ37" i="3"/>
  <c r="AB38" i="3"/>
  <c r="AF38" i="3"/>
  <c r="AJ38" i="3"/>
  <c r="AB39" i="3"/>
  <c r="AF39" i="3"/>
  <c r="AJ39" i="3"/>
  <c r="AB40" i="3"/>
  <c r="AF40" i="3"/>
  <c r="AJ40" i="3"/>
  <c r="AB41" i="3"/>
  <c r="AF41" i="3"/>
  <c r="AJ41" i="3"/>
  <c r="AB42" i="3"/>
  <c r="AF42" i="3"/>
  <c r="AJ42" i="3"/>
  <c r="AB43" i="3"/>
  <c r="AF43" i="3"/>
  <c r="AJ43" i="3"/>
  <c r="AB44" i="3"/>
  <c r="AF44" i="3"/>
  <c r="AJ44" i="3"/>
  <c r="AB45" i="3"/>
  <c r="AF45" i="3"/>
  <c r="AJ45" i="3"/>
  <c r="AB46" i="3"/>
  <c r="AF46" i="3"/>
  <c r="AJ46" i="3"/>
  <c r="AB47" i="3"/>
  <c r="AF47" i="3"/>
  <c r="AJ47" i="3"/>
  <c r="AB48" i="3"/>
  <c r="AF48" i="3"/>
  <c r="AJ48" i="3"/>
  <c r="AB49" i="3"/>
  <c r="AF49" i="3"/>
  <c r="AJ49" i="3"/>
  <c r="AB50" i="3"/>
  <c r="AF50" i="3"/>
  <c r="AJ50" i="3"/>
  <c r="AB51" i="3"/>
  <c r="AF51" i="3"/>
  <c r="AJ51" i="3"/>
  <c r="AB52" i="3"/>
  <c r="AF52" i="3"/>
  <c r="AJ52" i="3"/>
  <c r="AB53" i="3"/>
  <c r="AF53" i="3"/>
  <c r="AJ53" i="3"/>
  <c r="AB54" i="3"/>
  <c r="AF54" i="3"/>
  <c r="AJ54" i="3"/>
  <c r="AB55" i="3"/>
  <c r="AF55" i="3"/>
  <c r="AJ55" i="3"/>
  <c r="AI60" i="3"/>
  <c r="AG60" i="3"/>
  <c r="AE60" i="3"/>
  <c r="AC60" i="3"/>
  <c r="AA60" i="3"/>
  <c r="Y60" i="3"/>
  <c r="X60" i="3"/>
  <c r="AJ34" i="3"/>
  <c r="AF34" i="3"/>
  <c r="AB34" i="3"/>
  <c r="AJ33" i="3"/>
  <c r="AF33" i="3"/>
  <c r="AB33" i="3"/>
  <c r="AJ32" i="3"/>
  <c r="AF32" i="3"/>
  <c r="AB32" i="3"/>
  <c r="AJ31" i="3"/>
  <c r="AF31" i="3"/>
  <c r="AB31" i="3"/>
  <c r="AJ30" i="3"/>
  <c r="AF30" i="3"/>
  <c r="AB30" i="3"/>
  <c r="AJ29" i="3"/>
  <c r="AF29" i="3"/>
  <c r="AB29" i="3"/>
  <c r="AJ28" i="3"/>
  <c r="AF28" i="3"/>
  <c r="AB28" i="3"/>
  <c r="AJ27" i="3"/>
  <c r="AF27" i="3"/>
  <c r="AB27" i="3"/>
  <c r="AJ26" i="3"/>
  <c r="AF26" i="3"/>
  <c r="AB26" i="3"/>
  <c r="AJ25" i="3"/>
  <c r="AF25" i="3"/>
  <c r="AB25" i="3"/>
  <c r="AJ24" i="3"/>
  <c r="AF24" i="3"/>
  <c r="AB24" i="3"/>
  <c r="AJ23" i="3"/>
  <c r="AF23" i="3"/>
  <c r="AB23" i="3"/>
  <c r="AJ22" i="3"/>
  <c r="AF22" i="3"/>
  <c r="AB22" i="3"/>
  <c r="AJ21" i="3"/>
  <c r="AF21" i="3"/>
  <c r="AB21" i="3"/>
  <c r="AJ20" i="3"/>
  <c r="AF20" i="3"/>
  <c r="AB20" i="3"/>
  <c r="AJ19" i="3"/>
  <c r="AF19" i="3"/>
  <c r="AB19" i="3"/>
  <c r="AJ18" i="3"/>
  <c r="AF18" i="3"/>
  <c r="AB18" i="3"/>
  <c r="AJ17" i="3"/>
  <c r="AF17" i="3"/>
  <c r="AB17" i="3"/>
  <c r="AJ16" i="3"/>
  <c r="AF16" i="3"/>
  <c r="AB16" i="3"/>
  <c r="AJ15" i="3"/>
  <c r="AF15" i="3"/>
  <c r="AB15" i="3"/>
  <c r="AJ14" i="3"/>
  <c r="AF14" i="3"/>
  <c r="AB14" i="3"/>
  <c r="AJ13" i="3"/>
  <c r="AF13" i="3"/>
  <c r="AB13" i="3"/>
  <c r="AJ12" i="3"/>
  <c r="AF12" i="3"/>
  <c r="AB12" i="3"/>
  <c r="AJ11" i="3"/>
  <c r="AF11" i="3"/>
  <c r="AB11" i="3"/>
  <c r="AJ10" i="3"/>
  <c r="AF10" i="3"/>
  <c r="AB10" i="3"/>
  <c r="AJ9" i="3"/>
  <c r="AF9" i="3"/>
  <c r="AB9" i="3"/>
  <c r="AJ8" i="3"/>
  <c r="AF8" i="3"/>
  <c r="AB8" i="3"/>
  <c r="AJ7" i="3"/>
  <c r="AF7" i="3"/>
  <c r="AB7" i="3"/>
  <c r="AJ6" i="3"/>
  <c r="AF6" i="3"/>
  <c r="AB6" i="3"/>
  <c r="AJ5" i="3"/>
  <c r="AF5" i="3"/>
  <c r="AB5" i="3"/>
  <c r="AJ4" i="3"/>
  <c r="AF4" i="3"/>
  <c r="AB4" i="3"/>
  <c r="AI42" i="2"/>
  <c r="AG42" i="2"/>
  <c r="AE42" i="2"/>
  <c r="AC42" i="2"/>
  <c r="AA42" i="2"/>
  <c r="Y42" i="2"/>
  <c r="X42" i="2"/>
  <c r="AJ37" i="2"/>
  <c r="AF37" i="2"/>
  <c r="AB37" i="2"/>
  <c r="AJ36" i="2"/>
  <c r="AF36" i="2"/>
  <c r="AB36" i="2"/>
  <c r="AJ35" i="2"/>
  <c r="AF35" i="2"/>
  <c r="AB35" i="2"/>
  <c r="AJ34" i="2"/>
  <c r="AF34" i="2"/>
  <c r="AB34" i="2"/>
  <c r="AJ33" i="2"/>
  <c r="AF33" i="2"/>
  <c r="AB33" i="2"/>
  <c r="AJ32" i="2"/>
  <c r="AF32" i="2"/>
  <c r="AB32" i="2"/>
  <c r="AJ31" i="2"/>
  <c r="AF31" i="2"/>
  <c r="AB31" i="2"/>
  <c r="AJ30" i="2"/>
  <c r="AF30" i="2"/>
  <c r="AB30" i="2"/>
  <c r="AJ29" i="2"/>
  <c r="AF29" i="2"/>
  <c r="AB29" i="2"/>
  <c r="AJ28" i="2"/>
  <c r="AF28" i="2"/>
  <c r="AB28" i="2"/>
  <c r="AJ27" i="2"/>
  <c r="AF27" i="2"/>
  <c r="AB27" i="2"/>
  <c r="AJ26" i="2"/>
  <c r="AF26" i="2"/>
  <c r="AB26" i="2"/>
  <c r="AJ25" i="2"/>
  <c r="AF25" i="2"/>
  <c r="AB25" i="2"/>
  <c r="AJ24" i="2"/>
  <c r="AF24" i="2"/>
  <c r="AB24" i="2"/>
  <c r="AJ23" i="2"/>
  <c r="AF23" i="2"/>
  <c r="AB23" i="2"/>
  <c r="AJ22" i="2"/>
  <c r="AF22" i="2"/>
  <c r="AB22" i="2"/>
  <c r="AJ21" i="2"/>
  <c r="AF21" i="2"/>
  <c r="AB21" i="2"/>
  <c r="AJ20" i="2"/>
  <c r="AF20" i="2"/>
  <c r="AB20" i="2"/>
  <c r="AJ19" i="2"/>
  <c r="AF19" i="2"/>
  <c r="AB19" i="2"/>
  <c r="AJ18" i="2"/>
  <c r="AF18" i="2"/>
  <c r="AB18" i="2"/>
  <c r="AJ17" i="2"/>
  <c r="AF17" i="2"/>
  <c r="AB17" i="2"/>
  <c r="AJ16" i="2"/>
  <c r="AF16" i="2"/>
  <c r="AB16" i="2"/>
  <c r="AJ15" i="2"/>
  <c r="AF15" i="2"/>
  <c r="AB15" i="2"/>
  <c r="AJ14" i="2"/>
  <c r="AF14" i="2"/>
  <c r="AB14" i="2"/>
  <c r="AJ13" i="2"/>
  <c r="AF13" i="2"/>
  <c r="AB13" i="2"/>
  <c r="AJ12" i="2"/>
  <c r="AF12" i="2"/>
  <c r="AB12" i="2"/>
  <c r="AJ11" i="2"/>
  <c r="AF11" i="2"/>
  <c r="AB11" i="2"/>
  <c r="AJ10" i="2"/>
  <c r="AF10" i="2"/>
  <c r="AB10" i="2"/>
  <c r="AJ9" i="2"/>
  <c r="AF9" i="2"/>
  <c r="AB9" i="2"/>
  <c r="AJ8" i="2"/>
  <c r="AF8" i="2"/>
  <c r="AB8" i="2"/>
  <c r="AJ7" i="2"/>
  <c r="AF7" i="2"/>
  <c r="AB7" i="2"/>
  <c r="AJ6" i="2"/>
  <c r="AF6" i="2"/>
  <c r="AB6" i="2"/>
  <c r="AJ5" i="2"/>
  <c r="AF5" i="2"/>
  <c r="AB5" i="2"/>
  <c r="AJ4" i="2"/>
  <c r="AJ42" i="2" s="1"/>
  <c r="AF4" i="2"/>
  <c r="AF42" i="2" s="1"/>
  <c r="AB4" i="2"/>
  <c r="AB42" i="2" s="1"/>
  <c r="AI60" i="6" l="1"/>
  <c r="AA60" i="6"/>
  <c r="AE60" i="6"/>
  <c r="AB60" i="3"/>
  <c r="AF60" i="3"/>
  <c r="AJ60" i="3"/>
  <c r="E3" i="2"/>
  <c r="H3" i="2" s="1"/>
  <c r="J3" i="2"/>
  <c r="E4" i="2"/>
  <c r="H4" i="2" s="1"/>
  <c r="J4" i="2"/>
  <c r="E5" i="2"/>
  <c r="H5" i="2" s="1"/>
  <c r="J5" i="2"/>
  <c r="E6" i="2"/>
  <c r="H6" i="2" s="1"/>
  <c r="J6" i="2"/>
  <c r="E7" i="2"/>
  <c r="H7" i="2" s="1"/>
  <c r="J7" i="2"/>
  <c r="E8" i="2"/>
  <c r="H8" i="2" s="1"/>
  <c r="J8" i="2"/>
  <c r="E9" i="2"/>
  <c r="H9" i="2" s="1"/>
  <c r="J9" i="2"/>
  <c r="E10" i="2"/>
  <c r="H10" i="2" s="1"/>
  <c r="J10" i="2"/>
  <c r="E11" i="2"/>
  <c r="H11" i="2" s="1"/>
  <c r="J11" i="2"/>
  <c r="E12" i="2"/>
  <c r="H12" i="2" s="1"/>
  <c r="J12" i="2"/>
  <c r="E13" i="2"/>
  <c r="H13" i="2"/>
  <c r="J13" i="2"/>
  <c r="E14" i="2"/>
  <c r="H14" i="2" s="1"/>
  <c r="J14" i="2"/>
  <c r="E15" i="2"/>
  <c r="H15" i="2" s="1"/>
  <c r="J15" i="2"/>
  <c r="E16" i="2"/>
  <c r="H16" i="2" s="1"/>
  <c r="J16" i="2"/>
  <c r="E17" i="2"/>
  <c r="H17" i="2" s="1"/>
  <c r="J17" i="2"/>
  <c r="E18" i="2"/>
  <c r="H18" i="2" s="1"/>
  <c r="J18" i="2"/>
  <c r="AL60" i="3" l="1"/>
  <c r="AK60" i="3"/>
  <c r="AM60" i="3" s="1"/>
  <c r="Q60" i="3"/>
  <c r="P60" i="3"/>
  <c r="O60" i="3"/>
  <c r="N60" i="3"/>
  <c r="M60" i="3"/>
  <c r="L60" i="3"/>
  <c r="K60" i="3"/>
  <c r="I60" i="3"/>
  <c r="G60" i="3"/>
  <c r="F60" i="3"/>
  <c r="J58" i="3"/>
  <c r="J57" i="3"/>
  <c r="E57" i="3"/>
  <c r="H57" i="3" s="1"/>
  <c r="J56" i="3"/>
  <c r="E56" i="3"/>
  <c r="H56" i="3" s="1"/>
  <c r="J55" i="3"/>
  <c r="E55" i="3"/>
  <c r="H55" i="3" s="1"/>
  <c r="J54" i="3"/>
  <c r="E54" i="3"/>
  <c r="H54" i="3" s="1"/>
  <c r="J53" i="3"/>
  <c r="E53" i="3"/>
  <c r="H53" i="3" s="1"/>
  <c r="J52" i="3"/>
  <c r="E52" i="3"/>
  <c r="H52" i="3" s="1"/>
  <c r="J51" i="3"/>
  <c r="E51" i="3"/>
  <c r="H51" i="3" s="1"/>
  <c r="J50" i="3"/>
  <c r="E50" i="3"/>
  <c r="H50" i="3" s="1"/>
  <c r="J49" i="3"/>
  <c r="E49" i="3"/>
  <c r="H49" i="3" s="1"/>
  <c r="J48" i="3"/>
  <c r="E48" i="3"/>
  <c r="H48" i="3" s="1"/>
  <c r="J47" i="3"/>
  <c r="E47" i="3"/>
  <c r="H47" i="3" s="1"/>
  <c r="J46" i="3"/>
  <c r="E46" i="3"/>
  <c r="H46" i="3" s="1"/>
  <c r="J45" i="3"/>
  <c r="E45" i="3"/>
  <c r="H45" i="3" s="1"/>
  <c r="J44" i="3"/>
  <c r="E44" i="3"/>
  <c r="H44" i="3" s="1"/>
  <c r="J43" i="3"/>
  <c r="E43" i="3"/>
  <c r="H43" i="3" s="1"/>
  <c r="J42" i="3"/>
  <c r="E42" i="3"/>
  <c r="H42" i="3" s="1"/>
  <c r="J41" i="3"/>
  <c r="E41" i="3"/>
  <c r="H41" i="3" s="1"/>
  <c r="J40" i="3"/>
  <c r="E40" i="3"/>
  <c r="H40" i="3" s="1"/>
  <c r="J39" i="3"/>
  <c r="E39" i="3"/>
  <c r="H39" i="3" s="1"/>
  <c r="J38" i="3"/>
  <c r="E38" i="3"/>
  <c r="H38" i="3" s="1"/>
  <c r="J37" i="3"/>
  <c r="E37" i="3"/>
  <c r="H37" i="3" s="1"/>
  <c r="J36" i="3"/>
  <c r="E36" i="3"/>
  <c r="H36" i="3" s="1"/>
  <c r="J35" i="3"/>
  <c r="E35" i="3"/>
  <c r="H35" i="3" s="1"/>
  <c r="J34" i="3"/>
  <c r="E34" i="3"/>
  <c r="H34" i="3" s="1"/>
  <c r="J33" i="3"/>
  <c r="E33" i="3"/>
  <c r="H33" i="3" s="1"/>
  <c r="J32" i="3"/>
  <c r="E32" i="3"/>
  <c r="H32" i="3" s="1"/>
  <c r="J31" i="3"/>
  <c r="E31" i="3"/>
  <c r="H31" i="3" s="1"/>
  <c r="J30" i="3"/>
  <c r="E30" i="3"/>
  <c r="H30" i="3" s="1"/>
  <c r="J29" i="3"/>
  <c r="E29" i="3"/>
  <c r="H29" i="3" s="1"/>
  <c r="J28" i="3"/>
  <c r="H28" i="3"/>
  <c r="E28" i="3"/>
  <c r="J27" i="3"/>
  <c r="E27" i="3"/>
  <c r="H27" i="3" s="1"/>
  <c r="J26" i="3"/>
  <c r="E26" i="3"/>
  <c r="H26" i="3" s="1"/>
  <c r="J25" i="3"/>
  <c r="E25" i="3"/>
  <c r="H25" i="3" s="1"/>
  <c r="J24" i="3"/>
  <c r="E24" i="3"/>
  <c r="H24" i="3" s="1"/>
  <c r="J23" i="3"/>
  <c r="E23" i="3"/>
  <c r="H23" i="3" s="1"/>
  <c r="J22" i="3"/>
  <c r="E22" i="3"/>
  <c r="H22" i="3" s="1"/>
  <c r="J21" i="3"/>
  <c r="E21" i="3"/>
  <c r="H21" i="3" s="1"/>
  <c r="J20" i="3"/>
  <c r="E20" i="3"/>
  <c r="H20" i="3" s="1"/>
  <c r="J19" i="3"/>
  <c r="E19" i="3"/>
  <c r="H19" i="3" s="1"/>
  <c r="J18" i="3"/>
  <c r="E18" i="3"/>
  <c r="H18" i="3" s="1"/>
  <c r="J17" i="3"/>
  <c r="E17" i="3"/>
  <c r="H17" i="3" s="1"/>
  <c r="J16" i="3"/>
  <c r="E16" i="3"/>
  <c r="H16" i="3" s="1"/>
  <c r="J15" i="3"/>
  <c r="E15" i="3"/>
  <c r="H15" i="3" s="1"/>
  <c r="J14" i="3"/>
  <c r="E14" i="3"/>
  <c r="H14" i="3" s="1"/>
  <c r="J13" i="3"/>
  <c r="E13" i="3"/>
  <c r="H13" i="3" s="1"/>
  <c r="J12" i="3"/>
  <c r="E12" i="3"/>
  <c r="H12" i="3" s="1"/>
  <c r="J11" i="3"/>
  <c r="E11" i="3"/>
  <c r="H11" i="3" s="1"/>
  <c r="J10" i="3"/>
  <c r="E10" i="3"/>
  <c r="H10" i="3" s="1"/>
  <c r="J9" i="3"/>
  <c r="E9" i="3"/>
  <c r="H9" i="3" s="1"/>
  <c r="J8" i="3"/>
  <c r="E8" i="3"/>
  <c r="H8" i="3" s="1"/>
  <c r="J7" i="3"/>
  <c r="E7" i="3"/>
  <c r="H7" i="3" s="1"/>
  <c r="J6" i="3"/>
  <c r="E6" i="3"/>
  <c r="H6" i="3" s="1"/>
  <c r="J5" i="3"/>
  <c r="E5" i="3"/>
  <c r="H5" i="3" s="1"/>
  <c r="J4" i="3"/>
  <c r="E4" i="3"/>
  <c r="H4" i="3" s="1"/>
  <c r="J3" i="3"/>
  <c r="E3" i="3"/>
  <c r="H3" i="3" s="1"/>
  <c r="AL60" i="4"/>
  <c r="AK60" i="4"/>
  <c r="R60" i="4"/>
  <c r="Q60" i="4"/>
  <c r="P60" i="4"/>
  <c r="O60" i="4"/>
  <c r="N60" i="4"/>
  <c r="M60" i="4"/>
  <c r="L60" i="4"/>
  <c r="M62" i="4" s="1"/>
  <c r="K60" i="4"/>
  <c r="I60" i="4"/>
  <c r="I62" i="4" s="1"/>
  <c r="G60" i="4"/>
  <c r="F60" i="4"/>
  <c r="J58" i="4"/>
  <c r="J57" i="4"/>
  <c r="E57" i="4"/>
  <c r="H57" i="4" s="1"/>
  <c r="J56" i="4"/>
  <c r="E56" i="4"/>
  <c r="H56" i="4" s="1"/>
  <c r="J55" i="4"/>
  <c r="E55" i="4"/>
  <c r="H55" i="4" s="1"/>
  <c r="J54" i="4"/>
  <c r="E54" i="4"/>
  <c r="H54" i="4" s="1"/>
  <c r="J53" i="4"/>
  <c r="E53" i="4"/>
  <c r="H53" i="4" s="1"/>
  <c r="J52" i="4"/>
  <c r="E52" i="4"/>
  <c r="H52" i="4" s="1"/>
  <c r="J51" i="4"/>
  <c r="H51" i="4"/>
  <c r="E51" i="4"/>
  <c r="J50" i="4"/>
  <c r="E50" i="4"/>
  <c r="H50" i="4" s="1"/>
  <c r="J49" i="4"/>
  <c r="H49" i="4"/>
  <c r="E49" i="4"/>
  <c r="J48" i="4"/>
  <c r="E48" i="4"/>
  <c r="H48" i="4" s="1"/>
  <c r="J47" i="4"/>
  <c r="E47" i="4"/>
  <c r="H47" i="4" s="1"/>
  <c r="J46" i="4"/>
  <c r="E46" i="4"/>
  <c r="H46" i="4" s="1"/>
  <c r="J45" i="4"/>
  <c r="E45" i="4"/>
  <c r="H45" i="4" s="1"/>
  <c r="J44" i="4"/>
  <c r="E44" i="4"/>
  <c r="H44" i="4" s="1"/>
  <c r="J43" i="4"/>
  <c r="H43" i="4"/>
  <c r="E43" i="4"/>
  <c r="J42" i="4"/>
  <c r="E42" i="4"/>
  <c r="H42" i="4" s="1"/>
  <c r="J41" i="4"/>
  <c r="H41" i="4"/>
  <c r="E41" i="4"/>
  <c r="J40" i="4"/>
  <c r="E40" i="4"/>
  <c r="H40" i="4" s="1"/>
  <c r="J39" i="4"/>
  <c r="H39" i="4"/>
  <c r="E39" i="4"/>
  <c r="J38" i="4"/>
  <c r="E38" i="4"/>
  <c r="H38" i="4" s="1"/>
  <c r="J37" i="4"/>
  <c r="E37" i="4"/>
  <c r="H37" i="4" s="1"/>
  <c r="J36" i="4"/>
  <c r="E36" i="4"/>
  <c r="H36" i="4" s="1"/>
  <c r="J35" i="4"/>
  <c r="E35" i="4"/>
  <c r="H35" i="4" s="1"/>
  <c r="J34" i="4"/>
  <c r="E34" i="4"/>
  <c r="H34" i="4" s="1"/>
  <c r="J33" i="4"/>
  <c r="H33" i="4"/>
  <c r="E33" i="4"/>
  <c r="J32" i="4"/>
  <c r="E32" i="4"/>
  <c r="H32" i="4" s="1"/>
  <c r="J31" i="4"/>
  <c r="H31" i="4"/>
  <c r="E31" i="4"/>
  <c r="J30" i="4"/>
  <c r="E30" i="4"/>
  <c r="H30" i="4" s="1"/>
  <c r="J29" i="4"/>
  <c r="E29" i="4"/>
  <c r="H29" i="4" s="1"/>
  <c r="J28" i="4"/>
  <c r="E28" i="4"/>
  <c r="H28" i="4" s="1"/>
  <c r="J27" i="4"/>
  <c r="E27" i="4"/>
  <c r="H27" i="4" s="1"/>
  <c r="J26" i="4"/>
  <c r="E26" i="4"/>
  <c r="H26" i="4" s="1"/>
  <c r="J25" i="4"/>
  <c r="E25" i="4"/>
  <c r="H25" i="4" s="1"/>
  <c r="J24" i="4"/>
  <c r="E24" i="4"/>
  <c r="H24" i="4" s="1"/>
  <c r="J23" i="4"/>
  <c r="H23" i="4"/>
  <c r="E23" i="4"/>
  <c r="J22" i="4"/>
  <c r="E22" i="4"/>
  <c r="H22" i="4" s="1"/>
  <c r="J21" i="4"/>
  <c r="E21" i="4"/>
  <c r="H21" i="4" s="1"/>
  <c r="J20" i="4"/>
  <c r="E20" i="4"/>
  <c r="H20" i="4" s="1"/>
  <c r="J19" i="4"/>
  <c r="E19" i="4"/>
  <c r="H19" i="4" s="1"/>
  <c r="J18" i="4"/>
  <c r="E18" i="4"/>
  <c r="H18" i="4" s="1"/>
  <c r="J17" i="4"/>
  <c r="E17" i="4"/>
  <c r="H17" i="4" s="1"/>
  <c r="J16" i="4"/>
  <c r="E16" i="4"/>
  <c r="H16" i="4" s="1"/>
  <c r="J15" i="4"/>
  <c r="E15" i="4"/>
  <c r="H15" i="4" s="1"/>
  <c r="J14" i="4"/>
  <c r="E14" i="4"/>
  <c r="H14" i="4" s="1"/>
  <c r="J13" i="4"/>
  <c r="E13" i="4"/>
  <c r="H13" i="4" s="1"/>
  <c r="J12" i="4"/>
  <c r="E12" i="4"/>
  <c r="H12" i="4" s="1"/>
  <c r="J11" i="4"/>
  <c r="H11" i="4"/>
  <c r="E11" i="4"/>
  <c r="J10" i="4"/>
  <c r="E10" i="4"/>
  <c r="H10" i="4" s="1"/>
  <c r="J9" i="4"/>
  <c r="H9" i="4"/>
  <c r="E9" i="4"/>
  <c r="J8" i="4"/>
  <c r="H8" i="4"/>
  <c r="E8" i="4"/>
  <c r="J7" i="4"/>
  <c r="H7" i="4"/>
  <c r="E7" i="4"/>
  <c r="J6" i="4"/>
  <c r="J60" i="4" s="1"/>
  <c r="E6" i="4"/>
  <c r="H6" i="4" s="1"/>
  <c r="J5" i="4"/>
  <c r="E5" i="4"/>
  <c r="H5" i="4" s="1"/>
  <c r="J4" i="4"/>
  <c r="E4" i="4"/>
  <c r="H4" i="4" s="1"/>
  <c r="J3" i="4"/>
  <c r="E3" i="4"/>
  <c r="E60" i="4" s="1"/>
  <c r="H60" i="4" s="1"/>
  <c r="AL60" i="5"/>
  <c r="AK60" i="5"/>
  <c r="Q60" i="5"/>
  <c r="P60" i="5"/>
  <c r="O60" i="5"/>
  <c r="N60" i="5"/>
  <c r="M60" i="5"/>
  <c r="L60" i="5"/>
  <c r="M62" i="5" s="1"/>
  <c r="K60" i="5"/>
  <c r="I60" i="5"/>
  <c r="G60" i="5"/>
  <c r="F60" i="5"/>
  <c r="J58" i="5"/>
  <c r="J57" i="5"/>
  <c r="E57" i="5"/>
  <c r="H57" i="5" s="1"/>
  <c r="J56" i="5"/>
  <c r="E56" i="5"/>
  <c r="H56" i="5" s="1"/>
  <c r="J55" i="5"/>
  <c r="H55" i="5"/>
  <c r="E55" i="5"/>
  <c r="J54" i="5"/>
  <c r="E54" i="5"/>
  <c r="H54" i="5" s="1"/>
  <c r="J53" i="5"/>
  <c r="E53" i="5"/>
  <c r="H53" i="5" s="1"/>
  <c r="J52" i="5"/>
  <c r="E52" i="5"/>
  <c r="H52" i="5" s="1"/>
  <c r="J51" i="5"/>
  <c r="H51" i="5"/>
  <c r="E51" i="5"/>
  <c r="J50" i="5"/>
  <c r="E50" i="5"/>
  <c r="H50" i="5" s="1"/>
  <c r="J49" i="5"/>
  <c r="E49" i="5"/>
  <c r="H49" i="5" s="1"/>
  <c r="J48" i="5"/>
  <c r="E48" i="5"/>
  <c r="H48" i="5" s="1"/>
  <c r="J47" i="5"/>
  <c r="E47" i="5"/>
  <c r="H47" i="5" s="1"/>
  <c r="J46" i="5"/>
  <c r="E46" i="5"/>
  <c r="H46" i="5" s="1"/>
  <c r="J45" i="5"/>
  <c r="E45" i="5"/>
  <c r="H45" i="5" s="1"/>
  <c r="J44" i="5"/>
  <c r="H44" i="5"/>
  <c r="E44" i="5"/>
  <c r="J43" i="5"/>
  <c r="E43" i="5"/>
  <c r="H43" i="5" s="1"/>
  <c r="J42" i="5"/>
  <c r="E42" i="5"/>
  <c r="H42" i="5" s="1"/>
  <c r="J41" i="5"/>
  <c r="E41" i="5"/>
  <c r="H41" i="5" s="1"/>
  <c r="J40" i="5"/>
  <c r="E40" i="5"/>
  <c r="H40" i="5" s="1"/>
  <c r="J39" i="5"/>
  <c r="H39" i="5"/>
  <c r="E39" i="5"/>
  <c r="J38" i="5"/>
  <c r="E38" i="5"/>
  <c r="H38" i="5" s="1"/>
  <c r="J37" i="5"/>
  <c r="E37" i="5"/>
  <c r="H37" i="5" s="1"/>
  <c r="J36" i="5"/>
  <c r="E36" i="5"/>
  <c r="H36" i="5" s="1"/>
  <c r="J35" i="5"/>
  <c r="H35" i="5"/>
  <c r="E35" i="5"/>
  <c r="J34" i="5"/>
  <c r="E34" i="5"/>
  <c r="H34" i="5" s="1"/>
  <c r="J33" i="5"/>
  <c r="E33" i="5"/>
  <c r="H33" i="5" s="1"/>
  <c r="J32" i="5"/>
  <c r="E32" i="5"/>
  <c r="H32" i="5" s="1"/>
  <c r="J31" i="5"/>
  <c r="H31" i="5"/>
  <c r="E31" i="5"/>
  <c r="J30" i="5"/>
  <c r="E30" i="5"/>
  <c r="H30" i="5" s="1"/>
  <c r="J29" i="5"/>
  <c r="E29" i="5"/>
  <c r="H29" i="5" s="1"/>
  <c r="J28" i="5"/>
  <c r="E28" i="5"/>
  <c r="H28" i="5" s="1"/>
  <c r="J27" i="5"/>
  <c r="H27" i="5"/>
  <c r="E27" i="5"/>
  <c r="J26" i="5"/>
  <c r="E26" i="5"/>
  <c r="H26" i="5" s="1"/>
  <c r="J25" i="5"/>
  <c r="E25" i="5"/>
  <c r="H25" i="5" s="1"/>
  <c r="J24" i="5"/>
  <c r="H24" i="5"/>
  <c r="E24" i="5"/>
  <c r="J23" i="5"/>
  <c r="E23" i="5"/>
  <c r="H23" i="5" s="1"/>
  <c r="J22" i="5"/>
  <c r="E22" i="5"/>
  <c r="H22" i="5" s="1"/>
  <c r="J21" i="5"/>
  <c r="E21" i="5"/>
  <c r="H21" i="5" s="1"/>
  <c r="J20" i="5"/>
  <c r="E20" i="5"/>
  <c r="H20" i="5" s="1"/>
  <c r="J19" i="5"/>
  <c r="H19" i="5"/>
  <c r="E19" i="5"/>
  <c r="J18" i="5"/>
  <c r="E18" i="5"/>
  <c r="H18" i="5" s="1"/>
  <c r="J17" i="5"/>
  <c r="E17" i="5"/>
  <c r="H17" i="5" s="1"/>
  <c r="J16" i="5"/>
  <c r="H16" i="5"/>
  <c r="E16" i="5"/>
  <c r="J15" i="5"/>
  <c r="E15" i="5"/>
  <c r="H15" i="5" s="1"/>
  <c r="J14" i="5"/>
  <c r="E14" i="5"/>
  <c r="H14" i="5" s="1"/>
  <c r="J13" i="5"/>
  <c r="E13" i="5"/>
  <c r="H13" i="5" s="1"/>
  <c r="J12" i="5"/>
  <c r="E12" i="5"/>
  <c r="H12" i="5" s="1"/>
  <c r="J11" i="5"/>
  <c r="H11" i="5"/>
  <c r="E11" i="5"/>
  <c r="J10" i="5"/>
  <c r="E10" i="5"/>
  <c r="H10" i="5" s="1"/>
  <c r="J9" i="5"/>
  <c r="E9" i="5"/>
  <c r="H9" i="5" s="1"/>
  <c r="J8" i="5"/>
  <c r="H8" i="5"/>
  <c r="E8" i="5"/>
  <c r="J7" i="5"/>
  <c r="E7" i="5"/>
  <c r="H7" i="5" s="1"/>
  <c r="J6" i="5"/>
  <c r="E6" i="5"/>
  <c r="H6" i="5" s="1"/>
  <c r="J5" i="5"/>
  <c r="E5" i="5"/>
  <c r="H5" i="5" s="1"/>
  <c r="J4" i="5"/>
  <c r="E4" i="5"/>
  <c r="H4" i="5" s="1"/>
  <c r="J3" i="5"/>
  <c r="H3" i="5"/>
  <c r="E3" i="5"/>
  <c r="AK60" i="6"/>
  <c r="AJ60" i="6"/>
  <c r="AL60" i="6" s="1"/>
  <c r="Q60" i="6"/>
  <c r="P60" i="6"/>
  <c r="O60" i="6"/>
  <c r="N60" i="6"/>
  <c r="M60" i="6"/>
  <c r="L60" i="6"/>
  <c r="M62" i="6" s="1"/>
  <c r="K60" i="6"/>
  <c r="I60" i="6"/>
  <c r="G60" i="6"/>
  <c r="F60" i="6"/>
  <c r="J58" i="6"/>
  <c r="J57" i="6"/>
  <c r="E57" i="6"/>
  <c r="H57" i="6" s="1"/>
  <c r="J56" i="6"/>
  <c r="E56" i="6"/>
  <c r="H56" i="6" s="1"/>
  <c r="J55" i="6"/>
  <c r="E55" i="6"/>
  <c r="H55" i="6" s="1"/>
  <c r="J54" i="6"/>
  <c r="E54" i="6"/>
  <c r="H54" i="6" s="1"/>
  <c r="J53" i="6"/>
  <c r="E53" i="6"/>
  <c r="H53" i="6" s="1"/>
  <c r="J52" i="6"/>
  <c r="E52" i="6"/>
  <c r="H52" i="6" s="1"/>
  <c r="J51" i="6"/>
  <c r="E51" i="6"/>
  <c r="H51" i="6" s="1"/>
  <c r="J50" i="6"/>
  <c r="E50" i="6"/>
  <c r="H50" i="6" s="1"/>
  <c r="J49" i="6"/>
  <c r="E49" i="6"/>
  <c r="H49" i="6" s="1"/>
  <c r="J48" i="6"/>
  <c r="E48" i="6"/>
  <c r="H48" i="6" s="1"/>
  <c r="J47" i="6"/>
  <c r="E47" i="6"/>
  <c r="H47" i="6" s="1"/>
  <c r="J46" i="6"/>
  <c r="E46" i="6"/>
  <c r="H46" i="6" s="1"/>
  <c r="J45" i="6"/>
  <c r="E45" i="6"/>
  <c r="H45" i="6" s="1"/>
  <c r="J44" i="6"/>
  <c r="E44" i="6"/>
  <c r="H44" i="6" s="1"/>
  <c r="J43" i="6"/>
  <c r="E43" i="6"/>
  <c r="H43" i="6" s="1"/>
  <c r="J42" i="6"/>
  <c r="E42" i="6"/>
  <c r="H42" i="6" s="1"/>
  <c r="J41" i="6"/>
  <c r="E41" i="6"/>
  <c r="H41" i="6" s="1"/>
  <c r="J40" i="6"/>
  <c r="E40" i="6"/>
  <c r="H40" i="6" s="1"/>
  <c r="J39" i="6"/>
  <c r="E39" i="6"/>
  <c r="H39" i="6" s="1"/>
  <c r="J38" i="6"/>
  <c r="E38" i="6"/>
  <c r="H38" i="6" s="1"/>
  <c r="J37" i="6"/>
  <c r="E37" i="6"/>
  <c r="H37" i="6" s="1"/>
  <c r="J36" i="6"/>
  <c r="E36" i="6"/>
  <c r="H36" i="6" s="1"/>
  <c r="J35" i="6"/>
  <c r="E35" i="6"/>
  <c r="H35" i="6" s="1"/>
  <c r="J34" i="6"/>
  <c r="E34" i="6"/>
  <c r="H34" i="6" s="1"/>
  <c r="J33" i="6"/>
  <c r="E33" i="6"/>
  <c r="H33" i="6" s="1"/>
  <c r="J32" i="6"/>
  <c r="E32" i="6"/>
  <c r="H32" i="6" s="1"/>
  <c r="J31" i="6"/>
  <c r="E31" i="6"/>
  <c r="H31" i="6" s="1"/>
  <c r="J30" i="6"/>
  <c r="E30" i="6"/>
  <c r="H30" i="6" s="1"/>
  <c r="J29" i="6"/>
  <c r="E29" i="6"/>
  <c r="H29" i="6" s="1"/>
  <c r="J28" i="6"/>
  <c r="E28" i="6"/>
  <c r="H28" i="6" s="1"/>
  <c r="J27" i="6"/>
  <c r="E27" i="6"/>
  <c r="H27" i="6" s="1"/>
  <c r="J26" i="6"/>
  <c r="E26" i="6"/>
  <c r="H26" i="6" s="1"/>
  <c r="J25" i="6"/>
  <c r="H25" i="6"/>
  <c r="E25" i="6"/>
  <c r="J24" i="6"/>
  <c r="E24" i="6"/>
  <c r="H24" i="6" s="1"/>
  <c r="J23" i="6"/>
  <c r="E23" i="6"/>
  <c r="H23" i="6" s="1"/>
  <c r="J22" i="6"/>
  <c r="E22" i="6"/>
  <c r="H22" i="6" s="1"/>
  <c r="J21" i="6"/>
  <c r="E21" i="6"/>
  <c r="H21" i="6" s="1"/>
  <c r="J20" i="6"/>
  <c r="E20" i="6"/>
  <c r="H20" i="6" s="1"/>
  <c r="J19" i="6"/>
  <c r="E19" i="6"/>
  <c r="H19" i="6" s="1"/>
  <c r="I62" i="2"/>
  <c r="AL60" i="2"/>
  <c r="AK60" i="2"/>
  <c r="AM60" i="2" s="1"/>
  <c r="Q60" i="2"/>
  <c r="P60" i="2"/>
  <c r="O60" i="2"/>
  <c r="N60" i="2"/>
  <c r="M60" i="2"/>
  <c r="L60" i="2"/>
  <c r="M62" i="2" s="1"/>
  <c r="K60" i="2"/>
  <c r="I60" i="2"/>
  <c r="G60" i="2"/>
  <c r="F60" i="2"/>
  <c r="J58" i="2"/>
  <c r="J57" i="2"/>
  <c r="E57" i="2"/>
  <c r="H57" i="2" s="1"/>
  <c r="J56" i="2"/>
  <c r="E56" i="2"/>
  <c r="H56" i="2" s="1"/>
  <c r="J55" i="2"/>
  <c r="E55" i="2"/>
  <c r="H55" i="2" s="1"/>
  <c r="J54" i="2"/>
  <c r="E54" i="2"/>
  <c r="H54" i="2" s="1"/>
  <c r="J53" i="2"/>
  <c r="E53" i="2"/>
  <c r="H53" i="2" s="1"/>
  <c r="J52" i="2"/>
  <c r="E52" i="2"/>
  <c r="H52" i="2" s="1"/>
  <c r="J51" i="2"/>
  <c r="E51" i="2"/>
  <c r="H51" i="2" s="1"/>
  <c r="J50" i="2"/>
  <c r="E50" i="2"/>
  <c r="H50" i="2" s="1"/>
  <c r="J49" i="2"/>
  <c r="E49" i="2"/>
  <c r="H49" i="2" s="1"/>
  <c r="J48" i="2"/>
  <c r="E48" i="2"/>
  <c r="H48" i="2" s="1"/>
  <c r="J47" i="2"/>
  <c r="E47" i="2"/>
  <c r="H47" i="2" s="1"/>
  <c r="J46" i="2"/>
  <c r="E46" i="2"/>
  <c r="H46" i="2" s="1"/>
  <c r="J45" i="2"/>
  <c r="E45" i="2"/>
  <c r="H45" i="2" s="1"/>
  <c r="J44" i="2"/>
  <c r="E44" i="2"/>
  <c r="H44" i="2" s="1"/>
  <c r="J43" i="2"/>
  <c r="E43" i="2"/>
  <c r="H43" i="2" s="1"/>
  <c r="J42" i="2"/>
  <c r="E42" i="2"/>
  <c r="H42" i="2" s="1"/>
  <c r="J41" i="2"/>
  <c r="E41" i="2"/>
  <c r="H41" i="2" s="1"/>
  <c r="J40" i="2"/>
  <c r="E40" i="2"/>
  <c r="H40" i="2" s="1"/>
  <c r="J39" i="2"/>
  <c r="E39" i="2"/>
  <c r="H39" i="2" s="1"/>
  <c r="J38" i="2"/>
  <c r="E38" i="2"/>
  <c r="H38" i="2" s="1"/>
  <c r="J37" i="2"/>
  <c r="E37" i="2"/>
  <c r="H37" i="2" s="1"/>
  <c r="J36" i="2"/>
  <c r="E36" i="2"/>
  <c r="H36" i="2" s="1"/>
  <c r="J35" i="2"/>
  <c r="E35" i="2"/>
  <c r="H35" i="2" s="1"/>
  <c r="J34" i="2"/>
  <c r="E34" i="2"/>
  <c r="H34" i="2" s="1"/>
  <c r="J33" i="2"/>
  <c r="E33" i="2"/>
  <c r="H33" i="2" s="1"/>
  <c r="J32" i="2"/>
  <c r="E32" i="2"/>
  <c r="H32" i="2" s="1"/>
  <c r="J31" i="2"/>
  <c r="E31" i="2"/>
  <c r="H31" i="2" s="1"/>
  <c r="J30" i="2"/>
  <c r="E30" i="2"/>
  <c r="H30" i="2" s="1"/>
  <c r="J29" i="2"/>
  <c r="E29" i="2"/>
  <c r="H29" i="2" s="1"/>
  <c r="J28" i="2"/>
  <c r="E28" i="2"/>
  <c r="H28" i="2" s="1"/>
  <c r="J27" i="2"/>
  <c r="E27" i="2"/>
  <c r="H27" i="2" s="1"/>
  <c r="J26" i="2"/>
  <c r="E26" i="2"/>
  <c r="H26" i="2" s="1"/>
  <c r="J25" i="2"/>
  <c r="E25" i="2"/>
  <c r="H25" i="2" s="1"/>
  <c r="J24" i="2"/>
  <c r="E24" i="2"/>
  <c r="H24" i="2" s="1"/>
  <c r="J23" i="2"/>
  <c r="E23" i="2"/>
  <c r="J22" i="2"/>
  <c r="E22" i="2"/>
  <c r="H22" i="2" s="1"/>
  <c r="J21" i="2"/>
  <c r="E21" i="2"/>
  <c r="H21" i="2" s="1"/>
  <c r="J20" i="2"/>
  <c r="E20" i="2"/>
  <c r="H20" i="2" s="1"/>
  <c r="J19" i="2"/>
  <c r="E19" i="2"/>
  <c r="H19" i="2" s="1"/>
  <c r="AK60" i="8"/>
  <c r="R60" i="6" l="1"/>
  <c r="I62" i="6"/>
  <c r="E60" i="6"/>
  <c r="H60" i="6" s="1"/>
  <c r="J60" i="6"/>
  <c r="J60" i="5"/>
  <c r="I62" i="5"/>
  <c r="AM60" i="5"/>
  <c r="E60" i="5"/>
  <c r="H60" i="5" s="1"/>
  <c r="H3" i="4"/>
  <c r="AM60" i="4"/>
  <c r="J60" i="3"/>
  <c r="I62" i="3"/>
  <c r="E60" i="3"/>
  <c r="H60" i="3" s="1"/>
  <c r="M62" i="3"/>
  <c r="E60" i="2"/>
  <c r="J60" i="2"/>
  <c r="H23" i="2"/>
  <c r="H60" i="2"/>
  <c r="R60" i="3"/>
  <c r="R60" i="5"/>
  <c r="R60" i="2"/>
  <c r="J4" i="8" l="1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3" i="8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3" i="7"/>
  <c r="E4" i="7" l="1"/>
  <c r="E5" i="7"/>
  <c r="E6" i="7"/>
  <c r="H6" i="7" s="1"/>
  <c r="E7" i="7"/>
  <c r="H7" i="7" s="1"/>
  <c r="E8" i="7"/>
  <c r="E9" i="7"/>
  <c r="H9" i="7" s="1"/>
  <c r="E10" i="7"/>
  <c r="E11" i="7"/>
  <c r="H11" i="7" s="1"/>
  <c r="E12" i="7"/>
  <c r="E13" i="7"/>
  <c r="E14" i="7"/>
  <c r="H14" i="7" s="1"/>
  <c r="E15" i="7"/>
  <c r="H15" i="7" s="1"/>
  <c r="E16" i="7"/>
  <c r="E17" i="7"/>
  <c r="H17" i="7" s="1"/>
  <c r="E18" i="7"/>
  <c r="H18" i="7" s="1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4" i="8"/>
  <c r="E5" i="8"/>
  <c r="H5" i="8" s="1"/>
  <c r="E6" i="8"/>
  <c r="H6" i="8" s="1"/>
  <c r="E7" i="8"/>
  <c r="H7" i="8" s="1"/>
  <c r="E8" i="8"/>
  <c r="H8" i="8" s="1"/>
  <c r="E9" i="8"/>
  <c r="H9" i="8" s="1"/>
  <c r="E10" i="8"/>
  <c r="E11" i="8"/>
  <c r="E12" i="8"/>
  <c r="E13" i="8"/>
  <c r="H13" i="8" s="1"/>
  <c r="E14" i="8"/>
  <c r="H14" i="8" s="1"/>
  <c r="E15" i="8"/>
  <c r="E16" i="8"/>
  <c r="H16" i="8" s="1"/>
  <c r="E17" i="8"/>
  <c r="H17" i="8" s="1"/>
  <c r="E18" i="8"/>
  <c r="E19" i="8"/>
  <c r="H19" i="8" s="1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3" i="7"/>
  <c r="E3" i="8"/>
  <c r="H3" i="8" s="1"/>
  <c r="H20" i="7"/>
  <c r="H19" i="7"/>
  <c r="H16" i="7"/>
  <c r="H20" i="8"/>
  <c r="H18" i="8"/>
  <c r="H15" i="8"/>
  <c r="H13" i="7"/>
  <c r="H12" i="7"/>
  <c r="H10" i="7"/>
  <c r="H8" i="7"/>
  <c r="H5" i="7"/>
  <c r="H4" i="7"/>
  <c r="H3" i="7"/>
  <c r="H12" i="8"/>
  <c r="H11" i="8"/>
  <c r="H10" i="8"/>
  <c r="H4" i="8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3" i="1"/>
  <c r="H3" i="1" s="1"/>
  <c r="J4" i="1"/>
  <c r="H4" i="1"/>
  <c r="J3" i="1"/>
  <c r="J4" i="9" l="1"/>
  <c r="J5" i="9"/>
  <c r="J6" i="9"/>
  <c r="J7" i="9"/>
  <c r="J8" i="9"/>
  <c r="J9" i="9"/>
  <c r="J3" i="9"/>
  <c r="C10" i="9"/>
  <c r="D10" i="9"/>
  <c r="E10" i="9"/>
  <c r="F10" i="9"/>
  <c r="G10" i="9"/>
  <c r="H10" i="9"/>
  <c r="I10" i="9"/>
  <c r="B10" i="9"/>
  <c r="AL60" i="8"/>
  <c r="AM60" i="8" s="1"/>
  <c r="Q60" i="8"/>
  <c r="H9" i="9" s="1"/>
  <c r="P60" i="8"/>
  <c r="G9" i="9" s="1"/>
  <c r="O60" i="8"/>
  <c r="F9" i="9" s="1"/>
  <c r="N60" i="8"/>
  <c r="E9" i="9" s="1"/>
  <c r="M60" i="8"/>
  <c r="D9" i="9" s="1"/>
  <c r="L60" i="8"/>
  <c r="K60" i="8"/>
  <c r="I9" i="9" s="1"/>
  <c r="I60" i="8"/>
  <c r="B9" i="9" s="1"/>
  <c r="G60" i="8"/>
  <c r="F60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J60" i="8"/>
  <c r="AL60" i="7"/>
  <c r="AM60" i="7" s="1"/>
  <c r="Q60" i="7"/>
  <c r="H8" i="9" s="1"/>
  <c r="P60" i="7"/>
  <c r="G8" i="9" s="1"/>
  <c r="O60" i="7"/>
  <c r="F8" i="9" s="1"/>
  <c r="N60" i="7"/>
  <c r="E8" i="9" s="1"/>
  <c r="M60" i="7"/>
  <c r="D8" i="9" s="1"/>
  <c r="L60" i="7"/>
  <c r="K60" i="7"/>
  <c r="I8" i="9" s="1"/>
  <c r="I60" i="7"/>
  <c r="G60" i="7"/>
  <c r="F60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J60" i="7"/>
  <c r="H7" i="9"/>
  <c r="G7" i="9"/>
  <c r="F7" i="9"/>
  <c r="E7" i="9"/>
  <c r="D7" i="9"/>
  <c r="I7" i="9"/>
  <c r="H6" i="9"/>
  <c r="G6" i="9"/>
  <c r="F6" i="9"/>
  <c r="E6" i="9"/>
  <c r="D6" i="9"/>
  <c r="I6" i="9"/>
  <c r="H5" i="9"/>
  <c r="G5" i="9"/>
  <c r="F5" i="9"/>
  <c r="E5" i="9"/>
  <c r="D5" i="9"/>
  <c r="I5" i="9"/>
  <c r="H4" i="9"/>
  <c r="G4" i="9"/>
  <c r="F4" i="9"/>
  <c r="E4" i="9"/>
  <c r="D4" i="9"/>
  <c r="I4" i="9"/>
  <c r="H3" i="9"/>
  <c r="G3" i="9"/>
  <c r="F3" i="9"/>
  <c r="E3" i="9"/>
  <c r="D3" i="9"/>
  <c r="I3" i="9"/>
  <c r="O60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5" i="1"/>
  <c r="J6" i="1"/>
  <c r="J7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33" i="1"/>
  <c r="Y60" i="1"/>
  <c r="Z60" i="1" s="1"/>
  <c r="Q60" i="1"/>
  <c r="P60" i="1"/>
  <c r="N60" i="1"/>
  <c r="M60" i="1"/>
  <c r="L60" i="1"/>
  <c r="K60" i="1"/>
  <c r="I60" i="1"/>
  <c r="G60" i="1"/>
  <c r="F60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7" i="1"/>
  <c r="H6" i="1"/>
  <c r="H5" i="1"/>
  <c r="I62" i="7" l="1"/>
  <c r="B8" i="9"/>
  <c r="K8" i="9" s="1"/>
  <c r="M62" i="7"/>
  <c r="C8" i="9"/>
  <c r="C5" i="9"/>
  <c r="M62" i="8"/>
  <c r="C9" i="9"/>
  <c r="K9" i="9"/>
  <c r="I62" i="8"/>
  <c r="C7" i="9"/>
  <c r="B7" i="9"/>
  <c r="K7" i="9" s="1"/>
  <c r="C6" i="9"/>
  <c r="B6" i="9"/>
  <c r="K6" i="9" s="1"/>
  <c r="B5" i="9"/>
  <c r="K5" i="9" s="1"/>
  <c r="M62" i="1"/>
  <c r="I62" i="1"/>
  <c r="C3" i="9"/>
  <c r="G11" i="9"/>
  <c r="B3" i="9"/>
  <c r="K3" i="9" s="1"/>
  <c r="I11" i="9"/>
  <c r="B4" i="9"/>
  <c r="K4" i="9" s="1"/>
  <c r="C4" i="9"/>
  <c r="E11" i="9"/>
  <c r="F11" i="9"/>
  <c r="H11" i="9"/>
  <c r="D11" i="9"/>
  <c r="R60" i="8"/>
  <c r="E60" i="8"/>
  <c r="H60" i="8" s="1"/>
  <c r="R60" i="7"/>
  <c r="E60" i="7"/>
  <c r="H60" i="7" s="1"/>
  <c r="E60" i="1"/>
  <c r="H60" i="1" s="1"/>
  <c r="R60" i="1"/>
  <c r="C11" i="9" l="1"/>
  <c r="B11" i="9"/>
  <c r="J60" i="1" l="1"/>
</calcChain>
</file>

<file path=xl/sharedStrings.xml><?xml version="1.0" encoding="utf-8"?>
<sst xmlns="http://schemas.openxmlformats.org/spreadsheetml/2006/main" count="2702" uniqueCount="71">
  <si>
    <t>START</t>
  </si>
  <si>
    <t>END</t>
  </si>
  <si>
    <t># SHOT</t>
  </si>
  <si>
    <t>NO PRINT</t>
  </si>
  <si>
    <t>Duplicates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</si>
  <si>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</si>
  <si>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</si>
  <si>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</si>
  <si>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</si>
  <si>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</si>
  <si>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</si>
  <si>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</si>
  <si>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</si>
  <si>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Stolen</t>
  </si>
  <si>
    <t>NOTES</t>
  </si>
  <si>
    <t>vip</t>
  </si>
  <si>
    <t>pos 1</t>
  </si>
  <si>
    <t>pos 2</t>
  </si>
  <si>
    <t>-</t>
  </si>
  <si>
    <t>AT&amp;T Stadium Tours 2023. DCR</t>
  </si>
  <si>
    <r>
      <t xml:space="preserve"># SHOT </t>
    </r>
    <r>
      <rPr>
        <b/>
        <sz val="9"/>
        <color theme="1" tint="0.499984740745262"/>
        <rFont val="Aptos Narrow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</si>
  <si>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</si>
  <si>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</si>
  <si>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</si>
  <si>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</si>
  <si>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</si>
  <si>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</si>
  <si>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Monday</t>
  </si>
  <si>
    <t>Tuesday</t>
  </si>
  <si>
    <t>Wednesday</t>
  </si>
  <si>
    <t>Thursday</t>
  </si>
  <si>
    <t>Friday</t>
  </si>
  <si>
    <t>Saturday</t>
  </si>
  <si>
    <t>Sunday</t>
  </si>
  <si>
    <t># Printed</t>
  </si>
  <si>
    <t>Bypass</t>
  </si>
  <si>
    <t>No Show</t>
  </si>
  <si>
    <t>Declined</t>
  </si>
  <si>
    <t>Digital-only</t>
  </si>
  <si>
    <t># Sold</t>
  </si>
  <si>
    <t>Week Totals</t>
  </si>
  <si>
    <t>Success Rate</t>
  </si>
  <si>
    <t>wk 07</t>
  </si>
  <si>
    <r>
      <rPr>
        <b/>
        <sz val="20"/>
        <color theme="1"/>
        <rFont val="Aptos Narrow"/>
        <scheme val="minor"/>
      </rPr>
      <t xml:space="preserve">WEEK 10 </t>
    </r>
    <r>
      <rPr>
        <sz val="20"/>
        <color theme="1"/>
        <rFont val="Aptos Narrow"/>
        <scheme val="minor"/>
      </rPr>
      <t>(3/18 - 3/23)</t>
    </r>
  </si>
  <si>
    <t>Joy</t>
  </si>
  <si>
    <r>
      <t>Group VIP photo → [</t>
    </r>
    <r>
      <rPr>
        <b/>
        <sz val="7"/>
        <color theme="1"/>
        <rFont val="Calibri"/>
        <family val="2"/>
      </rPr>
      <t>GS PHOTO OP</t>
    </r>
    <r>
      <rPr>
        <sz val="7"/>
        <color theme="1"/>
        <rFont val="Calibri"/>
        <family val="2"/>
      </rPr>
      <t xml:space="preserve">]; 
Print → one 5x7 / person </t>
    </r>
    <r>
      <rPr>
        <b/>
        <sz val="7"/>
        <color theme="1"/>
        <rFont val="Calibri"/>
        <family val="2"/>
      </rPr>
      <t xml:space="preserve">
Printed 6; Rastered 2875</t>
    </r>
  </si>
  <si>
    <t>Tim</t>
  </si>
  <si>
    <r>
      <rPr>
        <b/>
        <sz val="7"/>
        <color theme="0" tint="-0.499984740745262"/>
        <rFont val="Calibri"/>
        <family val="2"/>
      </rPr>
      <t>2833 - test photo</t>
    </r>
    <r>
      <rPr>
        <b/>
        <sz val="7"/>
        <color theme="1"/>
        <rFont val="Calibri"/>
        <family val="2"/>
      </rPr>
      <t xml:space="preserve">; sold 1 extra sheet &amp; 
</t>
    </r>
    <r>
      <rPr>
        <b/>
        <sz val="7"/>
        <color rgb="FFC00000"/>
        <rFont val="Calibri"/>
        <family val="2"/>
      </rPr>
      <t xml:space="preserve">3 (1+2) sheets had issues with register but didnt notice until gone
</t>
    </r>
    <r>
      <rPr>
        <b/>
        <sz val="7"/>
        <color rgb="FFFF0000"/>
        <rFont val="Calibri"/>
        <family val="2"/>
      </rPr>
      <t>charged 1 customer for 2 single sheets.</t>
    </r>
  </si>
  <si>
    <t>+</t>
  </si>
  <si>
    <t>Carrie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</si>
  <si>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26; Rastered 3965</t>
    </r>
  </si>
  <si>
    <t>Bart</t>
  </si>
  <si>
    <t>Kathy</t>
  </si>
  <si>
    <t>2874 2875 ART Tour 10am</t>
  </si>
  <si>
    <t>Kim</t>
  </si>
  <si>
    <r>
      <rPr>
        <b/>
        <sz val="7"/>
        <color theme="0" tint="-0.499984740745262"/>
        <rFont val="Calibri"/>
        <family val="2"/>
      </rPr>
      <t xml:space="preserve">2901 isaac, </t>
    </r>
    <r>
      <rPr>
        <b/>
        <sz val="7"/>
        <color rgb="FFC00000"/>
        <rFont val="Calibri"/>
        <family val="2"/>
      </rPr>
      <t>one off sales… Another issue w/ POS?</t>
    </r>
  </si>
  <si>
    <t>1 sale panarama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</si>
  <si>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50 ; Rastered 3971</t>
    </r>
  </si>
  <si>
    <t>2916 not printed</t>
  </si>
  <si>
    <r>
      <rPr>
        <b/>
        <sz val="7"/>
        <color theme="0" tint="-0.499984740745262"/>
        <rFont val="Calibri"/>
        <family val="2"/>
      </rPr>
      <t>2937 BLURRY PHOTO</t>
    </r>
    <r>
      <rPr>
        <b/>
        <sz val="7"/>
        <color theme="1"/>
        <rFont val="Calibri"/>
        <family val="2"/>
      </rPr>
      <t>; retook #2975 to make extra sale</t>
    </r>
  </si>
  <si>
    <t>Brent</t>
  </si>
  <si>
    <r>
      <t xml:space="preserve">one sale is a ?; </t>
    </r>
    <r>
      <rPr>
        <b/>
        <sz val="7"/>
        <color rgb="FFFF0000"/>
        <rFont val="Calibri"/>
        <family val="2"/>
      </rPr>
      <t>charged 1 customer for 2 single sheets.</t>
    </r>
  </si>
  <si>
    <r>
      <rPr>
        <b/>
        <sz val="7"/>
        <color theme="0" tint="-0.499984740745262"/>
        <rFont val="Calibri"/>
        <family val="2"/>
      </rPr>
      <t>#'s 2973/74 blurred;</t>
    </r>
    <r>
      <rPr>
        <b/>
        <sz val="7"/>
        <color theme="1"/>
        <rFont val="Calibri"/>
        <family val="2"/>
      </rPr>
      <t xml:space="preserve"> Sold extra print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</si>
  <si>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35; Rastered 3975</t>
    </r>
  </si>
  <si>
    <t>Maria</t>
  </si>
  <si>
    <t>3012 3013 new added photos</t>
  </si>
  <si>
    <t>no print 2985- no flash</t>
  </si>
  <si>
    <t>see notes above in red</t>
  </si>
  <si>
    <t>Single</t>
  </si>
  <si>
    <t>Additional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</si>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</sst>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[$-409]d\-mmm;@"/>
  </numFmts>
  <fonts count="4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8"/>
      <color theme="1" tint="0.499984740745262"/>
      <name val="Aptos Narrow"/>
      <family val="2"/>
      <scheme val="minor"/>
    </font>
    <font>
      <b/>
      <sz val="7"/>
      <color theme="0" tint="-0.249977111117893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sz val="7"/>
      <color theme="0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8"/>
      <color theme="0" tint="-0.34998626667073579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  <font>
      <sz val="7"/>
      <name val="Aptos Narrow"/>
      <family val="2"/>
      <scheme val="minor"/>
    </font>
    <font>
      <b/>
      <sz val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 tint="0.499984740745262"/>
      <name val="Aptos Narrow"/>
      <family val="2"/>
      <scheme val="minor"/>
    </font>
    <font>
      <sz val="8"/>
      <name val="Aptos Narrow"/>
      <scheme val="minor"/>
    </font>
    <font>
      <sz val="8"/>
      <name val="Aptos Narrow"/>
      <family val="2"/>
      <scheme val="minor"/>
    </font>
    <font>
      <b/>
      <sz val="9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8"/>
      <color rgb="FFFF0000"/>
      <name val="Aptos Narrow"/>
      <scheme val="minor"/>
    </font>
    <font>
      <b/>
      <sz val="11"/>
      <color indexed="8"/>
      <name val="Aptos Narrow"/>
      <scheme val="minor"/>
    </font>
    <font>
      <sz val="20"/>
      <color theme="1"/>
      <name val="Aptos Narrow"/>
      <scheme val="minor"/>
    </font>
    <font>
      <b/>
      <sz val="20"/>
      <color theme="1"/>
      <name val="Aptos Narrow"/>
      <scheme val="minor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b/>
      <sz val="11"/>
      <color rgb="FFFF66FF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1"/>
      <color theme="2" tint="-0.499984740745262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7"/>
      <color theme="0" tint="-0.499984740745262"/>
      <name val="Calibri"/>
      <family val="2"/>
    </font>
    <font>
      <b/>
      <sz val="7"/>
      <color rgb="FFC00000"/>
      <name val="Calibri"/>
      <family val="2"/>
    </font>
    <font>
      <b/>
      <sz val="7"/>
      <color rgb="FFFF0000"/>
      <name val="Calibri"/>
      <family val="2"/>
    </font>
    <font>
      <sz val="7"/>
      <color theme="1"/>
      <name val="Arial"/>
      <family val="2"/>
    </font>
    <font>
      <b/>
      <sz val="11"/>
      <color theme="1"/>
      <name val="Calibri"/>
      <family val="2"/>
    </font>
    <font>
      <sz val="9"/>
      <color theme="0"/>
      <name val="Aptos Narrow"/>
      <family val="2"/>
      <scheme val="minor"/>
    </font>
    <font>
      <b/>
      <sz val="9"/>
      <color rgb="FF0070C0"/>
      <name val="Aptos Narrow"/>
      <scheme val="minor"/>
    </font>
    <font>
      <b/>
      <sz val="9"/>
      <color rgb="FFFF00FF"/>
      <name val="Aptos Narrow"/>
      <scheme val="minor"/>
    </font>
    <font>
      <b/>
      <sz val="9"/>
      <color rgb="FFCC9900"/>
      <name val="Aptos Narrow"/>
      <scheme val="minor"/>
    </font>
    <font>
      <b/>
      <sz val="9"/>
      <color theme="9" tint="-0.249977111117893"/>
      <name val="Aptos Narrow"/>
      <scheme val="minor"/>
    </font>
    <font>
      <b/>
      <sz val="9"/>
      <color rgb="FF7030A0"/>
      <name val="Aptos Narrow"/>
      <scheme val="minor"/>
    </font>
    <font>
      <b/>
      <sz val="9"/>
      <color rgb="FF92D050"/>
      <name val="Aptos Narrow"/>
      <scheme val="minor"/>
    </font>
    <font>
      <b/>
      <sz val="9"/>
      <color rgb="FFFF0000"/>
      <name val="Aptos Narrow"/>
      <scheme val="minor"/>
    </font>
    <font>
      <b/>
      <sz val="9"/>
      <color rgb="FF00B050"/>
      <name val="Aptos Narrow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3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4" fillId="6" borderId="4" xfId="0" applyFont="1" applyFill="1" applyBorder="1" applyAlignment="1">
      <alignment horizontal="center" vertical="center" textRotation="90"/>
    </xf>
    <xf numFmtId="0" fontId="1" fillId="7" borderId="5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 textRotation="90"/>
    </xf>
    <xf numFmtId="0" fontId="1" fillId="8" borderId="3" xfId="0" applyFont="1" applyFill="1" applyBorder="1" applyAlignment="1">
      <alignment horizontal="center" vertical="center" textRotation="90"/>
    </xf>
    <xf numFmtId="0" fontId="1" fillId="8" borderId="5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right" vertical="center" textRotation="90"/>
    </xf>
    <xf numFmtId="0" fontId="1" fillId="0" borderId="0" xfId="0" applyFont="1" applyAlignment="1">
      <alignment horizontal="center" vertical="center" textRotation="90"/>
    </xf>
    <xf numFmtId="49" fontId="0" fillId="9" borderId="9" xfId="0" applyNumberFormat="1" applyFill="1" applyBorder="1" applyAlignment="1">
      <alignment horizontal="center" vertical="center"/>
    </xf>
    <xf numFmtId="0" fontId="5" fillId="9" borderId="10" xfId="0" applyFont="1" applyFill="1" applyBorder="1" applyAlignment="1">
      <alignment vertical="center"/>
    </xf>
    <xf numFmtId="1" fontId="6" fillId="9" borderId="9" xfId="0" applyNumberFormat="1" applyFont="1" applyFill="1" applyBorder="1" applyAlignment="1">
      <alignment horizontal="center" vertical="center"/>
    </xf>
    <xf numFmtId="1" fontId="6" fillId="9" borderId="11" xfId="0" applyNumberFormat="1" applyFont="1" applyFill="1" applyBorder="1" applyAlignment="1">
      <alignment horizontal="center" vertical="center"/>
    </xf>
    <xf numFmtId="1" fontId="0" fillId="9" borderId="9" xfId="0" applyNumberForma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1" fontId="0" fillId="9" borderId="11" xfId="0" applyNumberForma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0" borderId="0" xfId="0" applyAlignment="1">
      <alignment horizontal="right"/>
    </xf>
    <xf numFmtId="20" fontId="10" fillId="10" borderId="16" xfId="0" applyNumberFormat="1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0" borderId="18" xfId="0" applyNumberFormat="1" applyFont="1" applyFill="1" applyBorder="1" applyAlignment="1">
      <alignment horizontal="center" vertical="center"/>
    </xf>
    <xf numFmtId="1" fontId="10" fillId="3" borderId="16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1" fontId="10" fillId="3" borderId="18" xfId="0" applyNumberFormat="1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/>
    <xf numFmtId="20" fontId="10" fillId="12" borderId="16" xfId="0" applyNumberFormat="1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vertical="center"/>
    </xf>
    <xf numFmtId="164" fontId="10" fillId="12" borderId="16" xfId="0" applyNumberFormat="1" applyFont="1" applyFill="1" applyBorder="1" applyAlignment="1">
      <alignment horizontal="center" vertical="center"/>
    </xf>
    <xf numFmtId="164" fontId="10" fillId="12" borderId="18" xfId="0" applyNumberFormat="1" applyFont="1" applyFill="1" applyBorder="1" applyAlignment="1">
      <alignment horizontal="center" vertical="center"/>
    </xf>
    <xf numFmtId="1" fontId="10" fillId="12" borderId="19" xfId="0" applyNumberFormat="1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/>
    </xf>
    <xf numFmtId="0" fontId="10" fillId="12" borderId="16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12" borderId="19" xfId="0" applyFont="1" applyFill="1" applyBorder="1" applyAlignment="1">
      <alignment horizontal="center" vertical="center"/>
    </xf>
    <xf numFmtId="0" fontId="14" fillId="12" borderId="17" xfId="0" applyFont="1" applyFill="1" applyBorder="1" applyAlignment="1">
      <alignment horizontal="center" vertical="center"/>
    </xf>
    <xf numFmtId="49" fontId="0" fillId="9" borderId="21" xfId="0" applyNumberFormat="1" applyFill="1" applyBorder="1" applyAlignment="1">
      <alignment horizontal="center" vertical="center"/>
    </xf>
    <xf numFmtId="0" fontId="5" fillId="9" borderId="22" xfId="0" applyFont="1" applyFill="1" applyBorder="1" applyAlignment="1">
      <alignment vertical="center"/>
    </xf>
    <xf numFmtId="1" fontId="6" fillId="9" borderId="21" xfId="0" applyNumberFormat="1" applyFont="1" applyFill="1" applyBorder="1" applyAlignment="1">
      <alignment horizontal="center" vertical="center"/>
    </xf>
    <xf numFmtId="1" fontId="6" fillId="9" borderId="23" xfId="0" applyNumberFormat="1" applyFont="1" applyFill="1" applyBorder="1" applyAlignment="1">
      <alignment horizontal="center" vertical="center"/>
    </xf>
    <xf numFmtId="1" fontId="0" fillId="9" borderId="21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5" fillId="3" borderId="30" xfId="0" applyNumberFormat="1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1" fontId="15" fillId="3" borderId="32" xfId="0" applyNumberFormat="1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15" fillId="7" borderId="34" xfId="0" applyFont="1" applyFill="1" applyBorder="1" applyAlignment="1">
      <alignment horizontal="center" vertical="center"/>
    </xf>
    <xf numFmtId="0" fontId="15" fillId="8" borderId="30" xfId="0" applyFont="1" applyFill="1" applyBorder="1" applyAlignment="1">
      <alignment horizontal="center" vertical="center"/>
    </xf>
    <xf numFmtId="0" fontId="15" fillId="8" borderId="31" xfId="0" applyFont="1" applyFill="1" applyBorder="1" applyAlignment="1">
      <alignment horizontal="center" vertical="center"/>
    </xf>
    <xf numFmtId="0" fontId="15" fillId="13" borderId="34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3" borderId="21" xfId="0" applyFont="1" applyFill="1" applyBorder="1" applyAlignment="1">
      <alignment horizontal="center" vertical="center" textRotation="90"/>
    </xf>
    <xf numFmtId="0" fontId="1" fillId="4" borderId="24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 textRotation="90"/>
    </xf>
    <xf numFmtId="0" fontId="1" fillId="5" borderId="21" xfId="0" applyFont="1" applyFill="1" applyBorder="1" applyAlignment="1">
      <alignment horizontal="center" vertical="center" textRotation="90"/>
    </xf>
    <xf numFmtId="0" fontId="4" fillId="6" borderId="25" xfId="0" applyFont="1" applyFill="1" applyBorder="1" applyAlignment="1">
      <alignment horizontal="center" vertical="center" textRotation="90"/>
    </xf>
    <xf numFmtId="0" fontId="1" fillId="7" borderId="22" xfId="0" applyFont="1" applyFill="1" applyBorder="1" applyAlignment="1">
      <alignment horizontal="center" vertical="center" textRotation="90"/>
    </xf>
    <xf numFmtId="0" fontId="1" fillId="8" borderId="21" xfId="0" applyFont="1" applyFill="1" applyBorder="1" applyAlignment="1">
      <alignment horizontal="center" vertical="center" textRotation="90"/>
    </xf>
    <xf numFmtId="0" fontId="1" fillId="8" borderId="24" xfId="0" applyFont="1" applyFill="1" applyBorder="1" applyAlignment="1">
      <alignment horizontal="center" vertical="center" textRotation="90"/>
    </xf>
    <xf numFmtId="0" fontId="1" fillId="13" borderId="22" xfId="0" applyFont="1" applyFill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1" fillId="8" borderId="2" xfId="0" applyFont="1" applyFill="1" applyBorder="1" applyAlignment="1">
      <alignment horizontal="center" vertical="center" textRotation="90"/>
    </xf>
    <xf numFmtId="0" fontId="0" fillId="9" borderId="11" xfId="0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4" fillId="12" borderId="18" xfId="0" applyFont="1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15" fillId="8" borderId="3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 textRotation="90"/>
    </xf>
    <xf numFmtId="0" fontId="1" fillId="8" borderId="41" xfId="0" applyFont="1" applyFill="1" applyBorder="1" applyAlignment="1">
      <alignment horizontal="center" vertical="center" textRotation="90"/>
    </xf>
    <xf numFmtId="0" fontId="0" fillId="9" borderId="14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15" fillId="8" borderId="42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textRotation="90"/>
    </xf>
    <xf numFmtId="0" fontId="1" fillId="8" borderId="4" xfId="0" applyFont="1" applyFill="1" applyBorder="1" applyAlignment="1">
      <alignment horizontal="center" vertical="center" textRotation="90"/>
    </xf>
    <xf numFmtId="0" fontId="0" fillId="9" borderId="13" xfId="0" applyFill="1" applyBorder="1" applyAlignment="1">
      <alignment horizontal="center" vertical="center"/>
    </xf>
    <xf numFmtId="0" fontId="14" fillId="12" borderId="20" xfId="0" applyFont="1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15" fillId="8" borderId="33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 textRotation="90"/>
    </xf>
    <xf numFmtId="0" fontId="10" fillId="3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textRotation="90"/>
    </xf>
    <xf numFmtId="0" fontId="5" fillId="3" borderId="0" xfId="0" applyFont="1" applyFill="1" applyAlignment="1">
      <alignment horizont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 textRotation="90"/>
    </xf>
    <xf numFmtId="0" fontId="0" fillId="0" borderId="19" xfId="0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9" fontId="5" fillId="0" borderId="0" xfId="1" applyFont="1"/>
    <xf numFmtId="0" fontId="21" fillId="0" borderId="0" xfId="0" applyFont="1"/>
    <xf numFmtId="0" fontId="22" fillId="0" borderId="0" xfId="0" applyFont="1" applyAlignment="1">
      <alignment horizontal="center"/>
    </xf>
    <xf numFmtId="165" fontId="23" fillId="0" borderId="0" xfId="0" applyNumberFormat="1" applyFont="1"/>
    <xf numFmtId="20" fontId="1" fillId="15" borderId="19" xfId="0" applyNumberFormat="1" applyFont="1" applyFill="1" applyBorder="1" applyAlignment="1">
      <alignment horizontal="center" vertical="center"/>
    </xf>
    <xf numFmtId="0" fontId="5" fillId="15" borderId="17" xfId="0" applyFont="1" applyFill="1" applyBorder="1" applyAlignment="1">
      <alignment horizontal="center" vertical="center" wrapText="1"/>
    </xf>
    <xf numFmtId="0" fontId="10" fillId="16" borderId="18" xfId="0" applyFont="1" applyFill="1" applyBorder="1" applyAlignment="1">
      <alignment horizontal="center" vertical="center"/>
    </xf>
    <xf numFmtId="0" fontId="10" fillId="16" borderId="7" xfId="0" applyFont="1" applyFill="1" applyBorder="1" applyAlignment="1">
      <alignment horizontal="center" vertical="center"/>
    </xf>
    <xf numFmtId="0" fontId="10" fillId="16" borderId="8" xfId="0" applyFont="1" applyFill="1" applyBorder="1" applyAlignment="1">
      <alignment horizontal="center" vertical="center"/>
    </xf>
    <xf numFmtId="0" fontId="28" fillId="17" borderId="19" xfId="0" applyFont="1" applyFill="1" applyBorder="1" applyAlignment="1">
      <alignment horizontal="center" vertical="center"/>
    </xf>
    <xf numFmtId="0" fontId="10" fillId="18" borderId="18" xfId="0" applyFont="1" applyFill="1" applyBorder="1" applyAlignment="1">
      <alignment horizontal="center" vertical="center"/>
    </xf>
    <xf numFmtId="0" fontId="10" fillId="18" borderId="7" xfId="0" applyFont="1" applyFill="1" applyBorder="1" applyAlignment="1">
      <alignment horizontal="center" vertical="center"/>
    </xf>
    <xf numFmtId="0" fontId="10" fillId="18" borderId="8" xfId="0" applyFont="1" applyFill="1" applyBorder="1" applyAlignment="1">
      <alignment horizontal="center" vertical="center"/>
    </xf>
    <xf numFmtId="0" fontId="29" fillId="17" borderId="19" xfId="0" applyFont="1" applyFill="1" applyBorder="1" applyAlignment="1">
      <alignment horizontal="center" vertical="center"/>
    </xf>
    <xf numFmtId="0" fontId="10" fillId="19" borderId="18" xfId="0" applyFont="1" applyFill="1" applyBorder="1" applyAlignment="1">
      <alignment horizontal="center" vertical="center"/>
    </xf>
    <xf numFmtId="0" fontId="10" fillId="19" borderId="7" xfId="0" applyFont="1" applyFill="1" applyBorder="1" applyAlignment="1">
      <alignment horizontal="center" vertical="center"/>
    </xf>
    <xf numFmtId="0" fontId="10" fillId="19" borderId="8" xfId="0" applyFont="1" applyFill="1" applyBorder="1" applyAlignment="1">
      <alignment horizontal="center" vertical="center"/>
    </xf>
    <xf numFmtId="0" fontId="30" fillId="17" borderId="19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1" fontId="10" fillId="20" borderId="16" xfId="0" applyNumberFormat="1" applyFont="1" applyFill="1" applyBorder="1" applyAlignment="1">
      <alignment horizontal="center" vertical="center"/>
    </xf>
    <xf numFmtId="1" fontId="10" fillId="7" borderId="17" xfId="0" applyNumberFormat="1" applyFont="1" applyFill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1" fillId="12" borderId="19" xfId="0" applyFont="1" applyFill="1" applyBorder="1" applyAlignment="1">
      <alignment horizontal="center" vertical="center" textRotation="90"/>
    </xf>
    <xf numFmtId="0" fontId="1" fillId="16" borderId="18" xfId="0" applyFont="1" applyFill="1" applyBorder="1" applyAlignment="1">
      <alignment horizontal="center" vertical="center" textRotation="90"/>
    </xf>
    <xf numFmtId="0" fontId="1" fillId="16" borderId="7" xfId="0" applyFont="1" applyFill="1" applyBorder="1" applyAlignment="1">
      <alignment horizontal="center" vertical="center" textRotation="90"/>
    </xf>
    <xf numFmtId="0" fontId="1" fillId="16" borderId="8" xfId="0" applyFont="1" applyFill="1" applyBorder="1" applyAlignment="1">
      <alignment horizontal="center" vertical="center" textRotation="90"/>
    </xf>
    <xf numFmtId="0" fontId="28" fillId="17" borderId="19" xfId="0" applyFont="1" applyFill="1" applyBorder="1" applyAlignment="1">
      <alignment horizontal="center" vertical="center" textRotation="90"/>
    </xf>
    <xf numFmtId="0" fontId="1" fillId="18" borderId="18" xfId="0" applyFont="1" applyFill="1" applyBorder="1" applyAlignment="1">
      <alignment horizontal="center" vertical="center" textRotation="90"/>
    </xf>
    <xf numFmtId="0" fontId="1" fillId="18" borderId="7" xfId="0" applyFont="1" applyFill="1" applyBorder="1" applyAlignment="1">
      <alignment horizontal="center" vertical="center" textRotation="90"/>
    </xf>
    <xf numFmtId="0" fontId="1" fillId="18" borderId="8" xfId="0" applyFont="1" applyFill="1" applyBorder="1" applyAlignment="1">
      <alignment horizontal="center" vertical="center" textRotation="90"/>
    </xf>
    <xf numFmtId="0" fontId="29" fillId="17" borderId="19" xfId="0" applyFont="1" applyFill="1" applyBorder="1" applyAlignment="1">
      <alignment horizontal="center" vertical="center" textRotation="90"/>
    </xf>
    <xf numFmtId="0" fontId="1" fillId="19" borderId="18" xfId="0" applyFont="1" applyFill="1" applyBorder="1" applyAlignment="1">
      <alignment horizontal="center" vertical="center" textRotation="90"/>
    </xf>
    <xf numFmtId="0" fontId="1" fillId="19" borderId="7" xfId="0" applyFont="1" applyFill="1" applyBorder="1" applyAlignment="1">
      <alignment horizontal="center" vertical="center" textRotation="90"/>
    </xf>
    <xf numFmtId="0" fontId="1" fillId="19" borderId="8" xfId="0" applyFont="1" applyFill="1" applyBorder="1" applyAlignment="1">
      <alignment horizontal="center" vertical="center" textRotation="90"/>
    </xf>
    <xf numFmtId="0" fontId="30" fillId="17" borderId="19" xfId="0" applyFont="1" applyFill="1" applyBorder="1" applyAlignment="1">
      <alignment horizontal="center" vertical="center" textRotation="90"/>
    </xf>
    <xf numFmtId="0" fontId="0" fillId="9" borderId="18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22" borderId="19" xfId="0" applyFill="1" applyBorder="1" applyAlignment="1">
      <alignment horizontal="center" vertical="center"/>
    </xf>
    <xf numFmtId="0" fontId="0" fillId="14" borderId="19" xfId="0" applyFill="1" applyBorder="1" applyAlignment="1">
      <alignment horizontal="center" vertical="center"/>
    </xf>
    <xf numFmtId="0" fontId="0" fillId="19" borderId="18" xfId="0" applyFill="1" applyBorder="1" applyAlignment="1">
      <alignment horizontal="center" vertical="center"/>
    </xf>
    <xf numFmtId="0" fontId="0" fillId="19" borderId="8" xfId="0" applyFill="1" applyBorder="1" applyAlignment="1">
      <alignment horizontal="center" vertical="center"/>
    </xf>
    <xf numFmtId="0" fontId="0" fillId="23" borderId="19" xfId="0" applyFill="1" applyBorder="1" applyAlignment="1">
      <alignment horizontal="center" vertical="center"/>
    </xf>
    <xf numFmtId="0" fontId="37" fillId="9" borderId="0" xfId="0" applyFont="1" applyFill="1"/>
    <xf numFmtId="0" fontId="38" fillId="0" borderId="0" xfId="0" applyFont="1" applyAlignment="1">
      <alignment horizontal="center" textRotation="90"/>
    </xf>
    <xf numFmtId="0" fontId="39" fillId="0" borderId="0" xfId="0" applyFont="1" applyAlignment="1">
      <alignment horizontal="center" textRotation="90"/>
    </xf>
    <xf numFmtId="0" fontId="40" fillId="0" borderId="0" xfId="0" applyFont="1" applyAlignment="1">
      <alignment horizontal="center" textRotation="90"/>
    </xf>
    <xf numFmtId="0" fontId="41" fillId="0" borderId="0" xfId="0" applyFont="1" applyAlignment="1">
      <alignment horizontal="center" textRotation="90"/>
    </xf>
    <xf numFmtId="0" fontId="42" fillId="0" borderId="0" xfId="0" applyFont="1" applyAlignment="1">
      <alignment horizontal="center" textRotation="90"/>
    </xf>
    <xf numFmtId="0" fontId="43" fillId="0" borderId="0" xfId="0" applyFont="1" applyAlignment="1">
      <alignment horizontal="center" textRotation="90"/>
    </xf>
    <xf numFmtId="0" fontId="44" fillId="0" borderId="0" xfId="0" applyFont="1" applyAlignment="1">
      <alignment horizontal="center" textRotation="90"/>
    </xf>
    <xf numFmtId="0" fontId="45" fillId="0" borderId="0" xfId="0" applyFont="1" applyAlignment="1">
      <alignment horizontal="center" textRotation="90"/>
    </xf>
    <xf numFmtId="0" fontId="17" fillId="10" borderId="6" xfId="0" applyFont="1" applyFill="1" applyBorder="1" applyAlignment="1">
      <alignment vertical="center" wrapText="1"/>
    </xf>
    <xf numFmtId="0" fontId="17" fillId="10" borderId="7" xfId="0" applyFont="1" applyFill="1" applyBorder="1" applyAlignment="1">
      <alignment vertical="center" wrapText="1"/>
    </xf>
    <xf numFmtId="0" fontId="17" fillId="10" borderId="1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9" fillId="9" borderId="6" xfId="0" applyFont="1" applyFill="1" applyBorder="1" applyAlignment="1">
      <alignment vertical="center"/>
    </xf>
    <xf numFmtId="0" fontId="9" fillId="9" borderId="7" xfId="0" applyFont="1" applyFill="1" applyBorder="1" applyAlignment="1">
      <alignment vertical="center"/>
    </xf>
    <xf numFmtId="0" fontId="9" fillId="9" borderId="15" xfId="0" applyFont="1" applyFill="1" applyBorder="1" applyAlignment="1">
      <alignment vertical="center"/>
    </xf>
    <xf numFmtId="0" fontId="13" fillId="10" borderId="6" xfId="0" applyFont="1" applyFill="1" applyBorder="1" applyAlignment="1">
      <alignment vertical="center" wrapText="1"/>
    </xf>
    <xf numFmtId="0" fontId="13" fillId="10" borderId="7" xfId="0" applyFont="1" applyFill="1" applyBorder="1" applyAlignment="1">
      <alignment vertical="center" wrapText="1"/>
    </xf>
    <xf numFmtId="0" fontId="13" fillId="10" borderId="15" xfId="0" applyFont="1" applyFill="1" applyBorder="1" applyAlignment="1">
      <alignment vertical="center" wrapText="1"/>
    </xf>
    <xf numFmtId="0" fontId="9" fillId="10" borderId="38" xfId="0" applyFont="1" applyFill="1" applyBorder="1" applyAlignment="1">
      <alignment horizontal="left" vertical="top" wrapText="1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13" fillId="12" borderId="6" xfId="0" applyFont="1" applyFill="1" applyBorder="1" applyAlignment="1">
      <alignment vertical="center" wrapText="1"/>
    </xf>
    <xf numFmtId="0" fontId="13" fillId="12" borderId="7" xfId="0" applyFont="1" applyFill="1" applyBorder="1" applyAlignment="1">
      <alignment vertical="center" wrapText="1"/>
    </xf>
    <xf numFmtId="0" fontId="13" fillId="12" borderId="15" xfId="0" applyFont="1" applyFill="1" applyBorder="1" applyAlignment="1">
      <alignment vertical="center" wrapText="1"/>
    </xf>
    <xf numFmtId="0" fontId="9" fillId="9" borderId="27" xfId="0" applyFont="1" applyFill="1" applyBorder="1" applyAlignment="1">
      <alignment vertical="center"/>
    </xf>
    <xf numFmtId="0" fontId="9" fillId="9" borderId="28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/>
    </xf>
    <xf numFmtId="0" fontId="9" fillId="10" borderId="35" xfId="0" applyFont="1" applyFill="1" applyBorder="1" applyAlignment="1">
      <alignment horizontal="left" vertical="top" wrapText="1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35" fillId="0" borderId="6" xfId="0" applyFont="1" applyBorder="1" applyAlignment="1">
      <alignment vertical="center" wrapText="1"/>
    </xf>
    <xf numFmtId="0" fontId="35" fillId="0" borderId="7" xfId="0" applyFont="1" applyBorder="1" applyAlignment="1">
      <alignment vertical="center" wrapText="1"/>
    </xf>
    <xf numFmtId="0" fontId="35" fillId="0" borderId="15" xfId="0" applyFont="1" applyBorder="1" applyAlignment="1">
      <alignment vertical="center" wrapText="1"/>
    </xf>
    <xf numFmtId="0" fontId="26" fillId="12" borderId="43" xfId="0" applyFont="1" applyFill="1" applyBorder="1" applyAlignment="1">
      <alignment vertical="center" wrapText="1"/>
    </xf>
    <xf numFmtId="0" fontId="26" fillId="12" borderId="44" xfId="0" applyFont="1" applyFill="1" applyBorder="1" applyAlignment="1">
      <alignment vertical="center" wrapText="1"/>
    </xf>
    <xf numFmtId="0" fontId="26" fillId="12" borderId="45" xfId="0" applyFont="1" applyFill="1" applyBorder="1" applyAlignment="1">
      <alignment vertical="center" wrapText="1"/>
    </xf>
    <xf numFmtId="0" fontId="27" fillId="0" borderId="6" xfId="0" applyFont="1" applyBorder="1" applyAlignment="1">
      <alignment vertical="center" wrapText="1"/>
    </xf>
    <xf numFmtId="0" fontId="27" fillId="0" borderId="7" xfId="0" applyFont="1" applyBorder="1" applyAlignment="1">
      <alignment vertical="center" wrapText="1"/>
    </xf>
    <xf numFmtId="0" fontId="27" fillId="0" borderId="15" xfId="0" applyFont="1" applyBorder="1" applyAlignment="1">
      <alignment vertical="center" wrapText="1"/>
    </xf>
    <xf numFmtId="0" fontId="26" fillId="12" borderId="6" xfId="0" applyFont="1" applyFill="1" applyBorder="1" applyAlignment="1">
      <alignment vertical="center" wrapText="1"/>
    </xf>
    <xf numFmtId="0" fontId="26" fillId="12" borderId="7" xfId="0" applyFont="1" applyFill="1" applyBorder="1" applyAlignment="1">
      <alignment vertical="center" wrapText="1"/>
    </xf>
    <xf numFmtId="0" fontId="26" fillId="12" borderId="15" xfId="0" applyFont="1" applyFill="1" applyBorder="1" applyAlignment="1">
      <alignment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6" fillId="0" borderId="29" xfId="0" applyFont="1" applyBorder="1" applyAlignment="1">
      <alignment vertical="center" wrapText="1"/>
    </xf>
    <xf numFmtId="0" fontId="32" fillId="21" borderId="6" xfId="0" applyFont="1" applyFill="1" applyBorder="1" applyAlignment="1">
      <alignment vertical="center" wrapText="1"/>
    </xf>
    <xf numFmtId="0" fontId="32" fillId="21" borderId="7" xfId="0" applyFont="1" applyFill="1" applyBorder="1" applyAlignment="1">
      <alignment vertical="center" wrapText="1"/>
    </xf>
    <xf numFmtId="0" fontId="32" fillId="21" borderId="15" xfId="0" applyFont="1" applyFill="1" applyBorder="1" applyAlignment="1">
      <alignment vertical="center" wrapText="1"/>
    </xf>
    <xf numFmtId="0" fontId="32" fillId="0" borderId="6" xfId="0" applyFont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0" fontId="33" fillId="0" borderId="6" xfId="0" applyFont="1" applyBorder="1" applyAlignment="1">
      <alignment vertical="center" wrapText="1"/>
    </xf>
    <xf numFmtId="0" fontId="33" fillId="0" borderId="7" xfId="0" applyFont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27" fillId="21" borderId="6" xfId="0" applyFont="1" applyFill="1" applyBorder="1" applyAlignment="1">
      <alignment vertical="center" wrapText="1"/>
    </xf>
    <xf numFmtId="0" fontId="27" fillId="21" borderId="7" xfId="0" applyFont="1" applyFill="1" applyBorder="1" applyAlignment="1">
      <alignment vertical="center" wrapText="1"/>
    </xf>
    <xf numFmtId="0" fontId="27" fillId="21" borderId="15" xfId="0" applyFont="1" applyFill="1" applyBorder="1" applyAlignment="1">
      <alignment vertical="center" wrapText="1"/>
    </xf>
    <xf numFmtId="0" fontId="34" fillId="0" borderId="6" xfId="0" applyFont="1" applyBorder="1" applyAlignment="1">
      <alignment vertical="center" wrapText="1"/>
    </xf>
    <xf numFmtId="0" fontId="34" fillId="0" borderId="7" xfId="0" applyFont="1" applyBorder="1" applyAlignment="1">
      <alignment vertical="center" wrapText="1"/>
    </xf>
    <xf numFmtId="0" fontId="34" fillId="0" borderId="15" xfId="0" applyFont="1" applyBorder="1" applyAlignment="1">
      <alignment vertical="center" wrapText="1"/>
    </xf>
    <xf numFmtId="0" fontId="24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32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A3B-42F7-9224-6AF6D689F5E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A3B-42F7-9224-6AF6D689F5E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A3B-42F7-9224-6AF6D689F5E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A3B-42F7-9224-6AF6D689F5E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A3B-42F7-9224-6AF6D689F5E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A3B-42F7-9224-6AF6D689F5E6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3B-42F7-9224-6AF6D689F5E6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3B-42F7-9224-6AF6D689F5E6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3B-42F7-9224-6AF6D689F5E6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3B-42F7-9224-6AF6D689F5E6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3B-42F7-9224-6AF6D689F5E6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3B-42F7-9224-6AF6D689F5E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SUM!$C$11:$H$11</c:f>
              <c:numCache>
                <c:formatCode>General</c:formatCode>
                <c:ptCount val="6"/>
                <c:pt idx="0">
                  <c:v>0</c:v>
                </c:pt>
                <c:pt idx="1">
                  <c:v>21</c:v>
                </c:pt>
                <c:pt idx="2">
                  <c:v>50</c:v>
                </c:pt>
                <c:pt idx="3">
                  <c:v>14</c:v>
                </c:pt>
                <c:pt idx="4">
                  <c:v>2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A3B-42F7-9224-6AF6D689F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4069434502505368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82A3-445A-A33A-F7DA746C32A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82A3-445A-A33A-F7DA746C32A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82A3-445A-A33A-F7DA746C32A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82A3-445A-A33A-F7DA746C32A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82A3-445A-A33A-F7DA746C32A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82A3-445A-A33A-F7DA746C32A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82A3-445A-A33A-F7DA746C32A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59-82A3-445A-A33A-F7DA746C3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2A3-445A-A33A-F7DA746C32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2A3-445A-A33A-F7DA746C32A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2A3-445A-A33A-F7DA746C32A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2A3-445A-A33A-F7DA746C32A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2A3-445A-A33A-F7DA746C32A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2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2A3-445A-A33A-F7DA746C32A7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2A3-445A-A33A-F7DA746C32A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5587-4AB7-B29A-156D46D3902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5587-4AB7-B29A-156D46D3902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5587-4AB7-B29A-156D46D3902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5587-4AB7-B29A-156D46D3902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5587-4AB7-B29A-156D46D3902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5587-4AB7-B29A-156D46D3902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5587-4AB7-B29A-156D46D3902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5587-4AB7-B29A-156D46D39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587-4AB7-B29A-156D46D3902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587-4AB7-B29A-156D46D3902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587-4AB7-B29A-156D46D3902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587-4AB7-B29A-156D46D3902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587-4AB7-B29A-156D46D3902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2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587-4AB7-B29A-156D46D3902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587-4AB7-B29A-156D46D3902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SUM!$C$2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SUM!$C$3:$C$9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5-4841-BA8D-193FE48044BC}"/>
            </c:ext>
          </c:extLst>
        </c:ser>
        <c:ser>
          <c:idx val="2"/>
          <c:order val="2"/>
          <c:tx>
            <c:strRef>
              <c:f>SUM!$D$2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SUM!$D$3:$D$9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5-4841-BA8D-193FE48044BC}"/>
            </c:ext>
          </c:extLst>
        </c:ser>
        <c:ser>
          <c:idx val="3"/>
          <c:order val="3"/>
          <c:tx>
            <c:strRef>
              <c:f>SUM!$E$2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SUM!$E$3:$E$9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5-4841-BA8D-193FE48044BC}"/>
            </c:ext>
          </c:extLst>
        </c:ser>
        <c:ser>
          <c:idx val="4"/>
          <c:order val="4"/>
          <c:tx>
            <c:strRef>
              <c:f>SUM!$F$2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SUM!$F$3:$F$9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D5-4841-BA8D-193FE48044BC}"/>
            </c:ext>
          </c:extLst>
        </c:ser>
        <c:ser>
          <c:idx val="5"/>
          <c:order val="5"/>
          <c:tx>
            <c:strRef>
              <c:f>SUM!$G$2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SUM!$G$3:$G$9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D5-4841-BA8D-193FE48044BC}"/>
            </c:ext>
          </c:extLst>
        </c:ser>
        <c:ser>
          <c:idx val="6"/>
          <c:order val="6"/>
          <c:tx>
            <c:strRef>
              <c:f>SUM!$H$2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SUM!$H$3:$H$9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D5-4841-BA8D-193FE4804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SUM!$B$2</c15:sqref>
                        </c15:formulaRef>
                      </c:ext>
                    </c:extLst>
                    <c:strCache>
                      <c:ptCount val="1"/>
                      <c:pt idx="0">
                        <c:v># Printed</c:v>
                      </c:pt>
                    </c:strCache>
                  </c:strRef>
                </c:tx>
                <c:spPr>
                  <a:solidFill>
                    <a:srgbClr val="0070C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SUM!$A$3:$A$9</c15:sqref>
                        </c15:formulaRef>
                      </c:ext>
                    </c:extLst>
                    <c:strCache>
                      <c:ptCount val="7"/>
                      <c:pt idx="0">
                        <c:v>Monday</c:v>
                      </c:pt>
                      <c:pt idx="1">
                        <c:v>Tuesday</c:v>
                      </c:pt>
                      <c:pt idx="2">
                        <c:v>Wednesday</c:v>
                      </c:pt>
                      <c:pt idx="3">
                        <c:v>Thursday</c:v>
                      </c:pt>
                      <c:pt idx="4">
                        <c:v>Friday</c:v>
                      </c:pt>
                      <c:pt idx="5">
                        <c:v>Saturday</c:v>
                      </c:pt>
                      <c:pt idx="6">
                        <c:v>Sunday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SUM!$B$3:$B$9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171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2D5-4841-BA8D-193FE48044BC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SUM!$I$2</c15:sqref>
                        </c15:formulaRef>
                      </c:ext>
                    </c:extLst>
                    <c:strCache>
                      <c:ptCount val="1"/>
                      <c:pt idx="0">
                        <c:v># Sold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SUM!$A$3:$A$9</c15:sqref>
                        </c15:formulaRef>
                      </c:ext>
                    </c:extLst>
                    <c:strCache>
                      <c:ptCount val="7"/>
                      <c:pt idx="0">
                        <c:v>Monday</c:v>
                      </c:pt>
                      <c:pt idx="1">
                        <c:v>Tuesday</c:v>
                      </c:pt>
                      <c:pt idx="2">
                        <c:v>Wednesday</c:v>
                      </c:pt>
                      <c:pt idx="3">
                        <c:v>Thursday</c:v>
                      </c:pt>
                      <c:pt idx="4">
                        <c:v>Friday</c:v>
                      </c:pt>
                      <c:pt idx="5">
                        <c:v>Saturday</c:v>
                      </c:pt>
                      <c:pt idx="6">
                        <c:v>Sunday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SUM!$I$3:$I$9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85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0462-4639-86E0-724388205124}"/>
                  </c:ext>
                </c:extLst>
              </c15:ser>
            </c15:filteredBarSeries>
          </c:ext>
        </c:extLst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7BC-406D-9870-99CABF3180A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7BC-406D-9870-99CABF3180A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7BC-406D-9870-99CABF3180A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7BC-406D-9870-99CABF3180A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7BC-406D-9870-99CABF3180A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7BC-406D-9870-99CABF3180A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7BC-406D-9870-99CABF3180A0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BC-406D-9870-99CABF3180A0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BC-406D-9870-99CABF3180A0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BC-406D-9870-99CABF3180A0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BC-406D-9870-99CABF3180A0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BC-406D-9870-99CABF3180A0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BC-406D-9870-99CABF3180A0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SUM!$C$11:$I$11</c:f>
              <c:numCache>
                <c:formatCode>General</c:formatCode>
                <c:ptCount val="7"/>
                <c:pt idx="0">
                  <c:v>0</c:v>
                </c:pt>
                <c:pt idx="1">
                  <c:v>21</c:v>
                </c:pt>
                <c:pt idx="2">
                  <c:v>50</c:v>
                </c:pt>
                <c:pt idx="3">
                  <c:v>14</c:v>
                </c:pt>
                <c:pt idx="4">
                  <c:v>2</c:v>
                </c:pt>
                <c:pt idx="5">
                  <c:v>5</c:v>
                </c:pt>
                <c:pt idx="6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7BC-406D-9870-99CABF318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5393873368568654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SUM!$K$3:$K$9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0.49707602339181284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7-4037-973C-C7541C20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SUM!$B$3:$B$9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B-4425-BA8B-21D7D107877C}"/>
            </c:ext>
          </c:extLst>
        </c:ser>
        <c:ser>
          <c:idx val="7"/>
          <c:order val="1"/>
          <c:tx>
            <c:strRef>
              <c:f>SUM!$I$2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SUM!$I$3:$I$9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7B-4425-BA8B-21D7D1078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SUM!$A$3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0FF-4776-A87E-D9F57FEB741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0FF-4776-A87E-D9F57FEB741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FF-4776-A87E-D9F57FEB741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0FF-4776-A87E-D9F57FEB741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0FF-4776-A87E-D9F57FEB741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0FF-4776-A87E-D9F57FEB741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SUM!$B$3:$I$3</c15:sqref>
                  </c15:fullRef>
                </c:ext>
              </c:extLst>
              <c:f>SUM!$C$3:$I$3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0FF-4776-A87E-D9F57FEB7413}"/>
            </c:ext>
          </c:extLst>
        </c:ser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0FF-4776-A87E-D9F57FEB7413}"/>
            </c:ext>
          </c:extLst>
        </c:ser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20FF-4776-A87E-D9F57FEB7413}"/>
            </c:ext>
          </c:extLst>
        </c:ser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20FF-4776-A87E-D9F57FEB7413}"/>
            </c:ext>
          </c:extLst>
        </c:ser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21</c:v>
                </c:pt>
                <c:pt idx="2">
                  <c:v>50</c:v>
                </c:pt>
                <c:pt idx="3">
                  <c:v>14</c:v>
                </c:pt>
                <c:pt idx="4">
                  <c:v>2</c:v>
                </c:pt>
                <c:pt idx="5">
                  <c:v>5</c:v>
                </c:pt>
                <c:pt idx="6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20FF-4776-A87E-D9F57FEB7413}"/>
            </c:ext>
          </c:extLst>
        </c:ser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20FF-4776-A87E-D9F57FEB7413}"/>
            </c:ext>
          </c:extLst>
        </c:ser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20FF-4776-A87E-D9F57FEB7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txPr>
        <a:bodyPr/>
        <a:lstStyle/>
        <a:p>
          <a:pPr>
            <a:defRPr sz="500"/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82A-46E0-A86E-D264CFE2CEF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82A-46E0-A86E-D264CFE2CEF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82A-46E0-A86E-D264CFE2CEF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82A-46E0-A86E-D264CFE2CEF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082A-46E0-A86E-D264CFE2CEF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082A-46E0-A86E-D264CFE2CEF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082A-46E0-A86E-D264CFE2CEF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82A-46E0-A86E-D264CFE2C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1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3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9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B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082A-46E0-A86E-D264CFE2CE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082A-46E0-A86E-D264CFE2CEFC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82A-46E0-A86E-D264CFE2CEF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82A-46E0-A86E-D264CFE2CEF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2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82A-46E0-A86E-D264CFE2CEF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82A-46E0-A86E-D264CFE2CEFC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82A-46E0-A86E-D264CFE2CEF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C1-43B7-A044-374D671A734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C1-43B7-A044-374D671A734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C1-43B7-A044-374D671A734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C1-43B7-A044-374D671A734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4C1-43B7-A044-374D671A734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4C1-43B7-A044-374D671A734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4C1-43B7-A044-374D671A734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4C1-43B7-A044-374D671A7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4C1-43B7-A044-374D671A734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4C1-43B7-A044-374D671A734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4C1-43B7-A044-374D671A734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4C1-43B7-A044-374D671A734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2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4C1-43B7-A044-374D671A734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4C1-43B7-A044-374D671A734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4C1-43B7-A044-374D671A734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886-4646-B302-559604BCBD5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886-4646-B302-559604BCBD5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886-4646-B302-559604BCBD5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886-4646-B302-559604BCBD5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886-4646-B302-559604BCBD5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886-4646-B302-559604BCBD5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886-4646-B302-559604BCBD5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3B-2886-4646-B302-559604BC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886-4646-B302-559604BCBD5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886-4646-B302-559604BCBD5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886-4646-B302-559604BCBD5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886-4646-B302-559604BCBD5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2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886-4646-B302-559604BCBD5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886-4646-B302-559604BCBD5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886-4646-B302-559604BCBD5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4ADE-418B-8419-615B47A28CF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4ADE-418B-8419-615B47A28CF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4ADE-418B-8419-615B47A28CF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4ADE-418B-8419-615B47A28CF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4ADE-418B-8419-615B47A28CF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4ADE-418B-8419-615B47A28CF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4ADE-418B-8419-615B47A28C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21</c:v>
                </c:pt>
                <c:pt idx="2">
                  <c:v>50</c:v>
                </c:pt>
                <c:pt idx="3">
                  <c:v>14</c:v>
                </c:pt>
                <c:pt idx="4">
                  <c:v>2</c:v>
                </c:pt>
                <c:pt idx="5">
                  <c:v>5</c:v>
                </c:pt>
                <c:pt idx="6">
                  <c:v>85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A-4ADE-418B-8419-615B47A28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ADE-418B-8419-615B47A28C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ADE-418B-8419-615B47A28CF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ADE-418B-8419-615B47A28CF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ADE-418B-8419-615B47A28CF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ADE-418B-8419-615B47A28CF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ADE-418B-8419-615B47A28CF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ADE-418B-8419-615B47A28C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25DBC64-E2C0-4A91-B7F2-597BC3A20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85725</xdr:colOff>
      <xdr:row>1</xdr:row>
      <xdr:rowOff>0</xdr:rowOff>
    </xdr:from>
    <xdr:to>
      <xdr:col>16</xdr:col>
      <xdr:colOff>466725</xdr:colOff>
      <xdr:row>11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5C95A93-0E98-4A81-BE1B-C2BB90966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B26CE7-4F8B-2A75-F7C5-35A939F3B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176212</xdr:colOff>
      <xdr:row>14</xdr:row>
      <xdr:rowOff>19050</xdr:rowOff>
    </xdr:from>
    <xdr:to>
      <xdr:col>15</xdr:col>
      <xdr:colOff>519112</xdr:colOff>
      <xdr:row>32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207210-365B-B8D2-825F-DB66AB80A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4</xdr:col>
      <xdr:colOff>219075</xdr:colOff>
      <xdr:row>48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6E237D9-6470-45C4-9A06-7E002EB7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34</xdr:row>
      <xdr:rowOff>0</xdr:rowOff>
    </xdr:from>
    <xdr:to>
      <xdr:col>10</xdr:col>
      <xdr:colOff>66675</xdr:colOff>
      <xdr:row>48</xdr:row>
      <xdr:rowOff>114300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A7C913C-DDC2-4D9B-AF62-D41744243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95250</xdr:colOff>
      <xdr:row>34</xdr:row>
      <xdr:rowOff>0</xdr:rowOff>
    </xdr:from>
    <xdr:to>
      <xdr:col>13</xdr:col>
      <xdr:colOff>161925</xdr:colOff>
      <xdr:row>48</xdr:row>
      <xdr:rowOff>114300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F838797-E3D3-487E-97B7-60ADAE502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200025</xdr:colOff>
      <xdr:row>34</xdr:row>
      <xdr:rowOff>0</xdr:rowOff>
    </xdr:from>
    <xdr:to>
      <xdr:col>15</xdr:col>
      <xdr:colOff>571500</xdr:colOff>
      <xdr:row>48</xdr:row>
      <xdr:rowOff>114300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D6E7B1E-FA12-4EAF-A813-49059BF2F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609600</xdr:colOff>
      <xdr:row>34</xdr:row>
      <xdr:rowOff>0</xdr:rowOff>
    </xdr:from>
    <xdr:to>
      <xdr:col>18</xdr:col>
      <xdr:colOff>295275</xdr:colOff>
      <xdr:row>48</xdr:row>
      <xdr:rowOff>114300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D5BD368-2BAD-435C-AD95-62C494002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323850</xdr:colOff>
      <xdr:row>34</xdr:row>
      <xdr:rowOff>0</xdr:rowOff>
    </xdr:from>
    <xdr:to>
      <xdr:col>21</xdr:col>
      <xdr:colOff>9525</xdr:colOff>
      <xdr:row>48</xdr:row>
      <xdr:rowOff>114300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23F5192-590E-428E-B6EC-D8C9CEBFB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47625</xdr:colOff>
      <xdr:row>34</xdr:row>
      <xdr:rowOff>0</xdr:rowOff>
    </xdr:from>
    <xdr:to>
      <xdr:col>23</xdr:col>
      <xdr:colOff>419100</xdr:colOff>
      <xdr:row>48</xdr:row>
      <xdr:rowOff>114300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890A7F2-556B-4439-83D5-5C0D57CD3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23</xdr:col>
      <xdr:colOff>428625</xdr:colOff>
      <xdr:row>63</xdr:row>
      <xdr:rowOff>134937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BD53DC-F145-499F-BEBE-BDCB9F01F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293688</xdr:colOff>
      <xdr:row>39</xdr:row>
      <xdr:rowOff>7938</xdr:rowOff>
    </xdr:from>
    <xdr:to>
      <xdr:col>3</xdr:col>
      <xdr:colOff>134938</xdr:colOff>
      <xdr:row>44</xdr:row>
      <xdr:rowOff>7937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68BD664-BCA0-4BDE-ADF2-4A5060FF918C}"/>
            </a:ext>
          </a:extLst>
        </xdr:cNvPr>
        <xdr:cNvSpPr/>
      </xdr:nvSpPr>
      <xdr:spPr>
        <a:xfrm>
          <a:off x="293688" y="7802563"/>
          <a:ext cx="1016000" cy="754062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CONCACAF</a:t>
          </a:r>
        </a:p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  <xdr:twoCellAnchor>
    <xdr:from>
      <xdr:col>6</xdr:col>
      <xdr:colOff>136525</xdr:colOff>
      <xdr:row>38</xdr:row>
      <xdr:rowOff>136525</xdr:rowOff>
    </xdr:from>
    <xdr:to>
      <xdr:col>9</xdr:col>
      <xdr:colOff>414338</xdr:colOff>
      <xdr:row>43</xdr:row>
      <xdr:rowOff>136525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482BE1C8-DA71-4EC5-8BD2-C1EC580577C5}"/>
            </a:ext>
          </a:extLst>
        </xdr:cNvPr>
        <xdr:cNvSpPr/>
      </xdr:nvSpPr>
      <xdr:spPr>
        <a:xfrm>
          <a:off x="2049463" y="7780338"/>
          <a:ext cx="1016000" cy="754062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CONCACAF</a:t>
          </a:r>
        </a:p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  <xdr:twoCellAnchor>
    <xdr:from>
      <xdr:col>11</xdr:col>
      <xdr:colOff>130175</xdr:colOff>
      <xdr:row>38</xdr:row>
      <xdr:rowOff>114300</xdr:rowOff>
    </xdr:from>
    <xdr:to>
      <xdr:col>12</xdr:col>
      <xdr:colOff>463550</xdr:colOff>
      <xdr:row>43</xdr:row>
      <xdr:rowOff>114300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60B516C-4628-4436-BA7E-9B05271AE873}"/>
            </a:ext>
          </a:extLst>
        </xdr:cNvPr>
        <xdr:cNvSpPr/>
      </xdr:nvSpPr>
      <xdr:spPr>
        <a:xfrm>
          <a:off x="3805238" y="7758113"/>
          <a:ext cx="1016000" cy="754062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CONCACAF</a:t>
          </a:r>
        </a:p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  <xdr:twoCellAnchor>
    <xdr:from>
      <xdr:col>13</xdr:col>
      <xdr:colOff>536575</xdr:colOff>
      <xdr:row>38</xdr:row>
      <xdr:rowOff>100012</xdr:rowOff>
    </xdr:from>
    <xdr:to>
      <xdr:col>15</xdr:col>
      <xdr:colOff>187325</xdr:colOff>
      <xdr:row>43</xdr:row>
      <xdr:rowOff>100012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B5891ACA-E5C2-4FE9-ADC4-4F2D7C8994D8}"/>
            </a:ext>
          </a:extLst>
        </xdr:cNvPr>
        <xdr:cNvSpPr/>
      </xdr:nvSpPr>
      <xdr:spPr>
        <a:xfrm>
          <a:off x="5576888" y="7743825"/>
          <a:ext cx="1016000" cy="754062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CONCACAF</a:t>
          </a:r>
        </a:p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  <xdr:twoCellAnchor>
    <xdr:from>
      <xdr:col>18</xdr:col>
      <xdr:colOff>657225</xdr:colOff>
      <xdr:row>38</xdr:row>
      <xdr:rowOff>77787</xdr:rowOff>
    </xdr:from>
    <xdr:to>
      <xdr:col>20</xdr:col>
      <xdr:colOff>307975</xdr:colOff>
      <xdr:row>43</xdr:row>
      <xdr:rowOff>77787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EB71A282-9910-4136-9D0D-DECA3C69D685}"/>
            </a:ext>
          </a:extLst>
        </xdr:cNvPr>
        <xdr:cNvSpPr/>
      </xdr:nvSpPr>
      <xdr:spPr>
        <a:xfrm>
          <a:off x="9110663" y="7721600"/>
          <a:ext cx="1016000" cy="754062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CONCACAF</a:t>
          </a:r>
        </a:p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  <xdr:twoCellAnchor>
    <xdr:from>
      <xdr:col>21</xdr:col>
      <xdr:colOff>420688</xdr:colOff>
      <xdr:row>38</xdr:row>
      <xdr:rowOff>79374</xdr:rowOff>
    </xdr:from>
    <xdr:to>
      <xdr:col>23</xdr:col>
      <xdr:colOff>71438</xdr:colOff>
      <xdr:row>43</xdr:row>
      <xdr:rowOff>79374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E957B90-A677-4BD7-B1D1-CF1B9B5EFC42}"/>
            </a:ext>
          </a:extLst>
        </xdr:cNvPr>
        <xdr:cNvSpPr/>
      </xdr:nvSpPr>
      <xdr:spPr>
        <a:xfrm>
          <a:off x="10922001" y="7723187"/>
          <a:ext cx="1016000" cy="754062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CONCACAF</a:t>
          </a:r>
        </a:p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8941-74F3-4CA2-B426-94EDE6FA90EC}">
  <sheetPr>
    <tabColor rgb="FFFF0000"/>
  </sheetPr>
  <dimension ref="A1:Z63"/>
  <sheetViews>
    <sheetView zoomScale="80" zoomScaleNormal="80" workbookViewId="0">
      <pane ySplit="2" topLeftCell="A3" activePane="bottomLeft" state="frozen"/>
      <selection activeCell="R10" sqref="R10:V10"/>
      <selection pane="bottomLeft" activeCell="S61" sqref="S61:V61"/>
    </sheetView>
  </sheetViews>
  <sheetFormatPr defaultRowHeight="15"/>
  <cols>
    <col min="1" max="1" width="7.2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5" width="3.625" style="27" bestFit="1" customWidth="1"/>
  </cols>
  <sheetData>
    <row r="1" spans="1:25" s="14" customFormat="1" ht="82.5">
      <c r="A1" s="123" t="s">
        <v>42</v>
      </c>
      <c r="B1" s="124" t="s">
        <v>9</v>
      </c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77" t="s">
        <v>14</v>
      </c>
      <c r="S1" s="178"/>
      <c r="T1" s="178"/>
      <c r="U1" s="178"/>
      <c r="V1" s="179"/>
      <c r="W1" s="13" t="s">
        <v>15</v>
      </c>
      <c r="X1" s="13" t="s">
        <v>16</v>
      </c>
      <c r="Y1" s="13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80"/>
      <c r="S2" s="181"/>
      <c r="T2" s="181"/>
      <c r="U2" s="181"/>
      <c r="V2" s="182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 t="shared" ref="H3:H4" si="0">E3-G3-F3</f>
        <v>0</v>
      </c>
      <c r="I3" s="35"/>
      <c r="J3" s="36">
        <f t="shared" ref="J3:J4" si="1">IF(ISBLANK(I3),-90,(I3-SUM(L3:Q3,K3)))</f>
        <v>-90</v>
      </c>
      <c r="K3" s="37"/>
      <c r="L3" s="38"/>
      <c r="M3" s="39"/>
      <c r="N3" s="96"/>
      <c r="O3" s="112"/>
      <c r="P3" s="38"/>
      <c r="Q3" s="40"/>
      <c r="R3" s="174"/>
      <c r="S3" s="175"/>
      <c r="T3" s="175"/>
      <c r="U3" s="175"/>
      <c r="V3" s="176"/>
      <c r="W3" s="41" t="s">
        <v>18</v>
      </c>
      <c r="X3" s="41"/>
      <c r="Y3" s="41"/>
    </row>
    <row r="4" spans="1:25" s="42" customFormat="1" ht="26.25" customHeight="1">
      <c r="A4" s="28"/>
      <c r="B4" s="29"/>
      <c r="C4" s="30"/>
      <c r="D4" s="31"/>
      <c r="E4" s="32">
        <f t="shared" ref="E4:E57" si="2">IF(ISBLANK(D4),0,(D4-C4+1))</f>
        <v>0</v>
      </c>
      <c r="F4" s="33"/>
      <c r="G4" s="33"/>
      <c r="H4" s="34">
        <f t="shared" si="0"/>
        <v>0</v>
      </c>
      <c r="I4" s="35"/>
      <c r="J4" s="36">
        <f t="shared" si="1"/>
        <v>-90</v>
      </c>
      <c r="K4" s="37"/>
      <c r="L4" s="38"/>
      <c r="M4" s="39"/>
      <c r="N4" s="96"/>
      <c r="O4" s="112"/>
      <c r="P4" s="38"/>
      <c r="Q4" s="40"/>
      <c r="R4" s="174"/>
      <c r="S4" s="175"/>
      <c r="T4" s="175"/>
      <c r="U4" s="175"/>
      <c r="V4" s="176"/>
      <c r="W4" s="41" t="s">
        <v>18</v>
      </c>
      <c r="X4" s="41"/>
      <c r="Y4" s="41"/>
    </row>
    <row r="5" spans="1:25" s="42" customFormat="1" ht="26.25" customHeight="1">
      <c r="A5" s="28"/>
      <c r="B5" s="29"/>
      <c r="C5" s="30"/>
      <c r="D5" s="31"/>
      <c r="E5" s="32">
        <f t="shared" si="2"/>
        <v>0</v>
      </c>
      <c r="F5" s="33"/>
      <c r="G5" s="33"/>
      <c r="H5" s="34">
        <f t="shared" ref="H5:H34" si="3">E5-G5-F5</f>
        <v>0</v>
      </c>
      <c r="I5" s="35"/>
      <c r="J5" s="36">
        <f t="shared" ref="J5:J7" si="4">IF(ISBLANK(I5),-90,(I5-SUM(L5:Q5,K5)))</f>
        <v>-90</v>
      </c>
      <c r="K5" s="37"/>
      <c r="L5" s="38"/>
      <c r="M5" s="39"/>
      <c r="N5" s="96"/>
      <c r="O5" s="112"/>
      <c r="P5" s="38"/>
      <c r="Q5" s="40"/>
      <c r="R5" s="174"/>
      <c r="S5" s="175"/>
      <c r="T5" s="175"/>
      <c r="U5" s="175"/>
      <c r="V5" s="176"/>
      <c r="W5" s="41" t="s">
        <v>18</v>
      </c>
      <c r="X5" s="41"/>
      <c r="Y5" s="41"/>
    </row>
    <row r="6" spans="1:25" s="42" customFormat="1" ht="26.25" customHeight="1">
      <c r="A6" s="28"/>
      <c r="B6" s="29"/>
      <c r="C6" s="30"/>
      <c r="D6" s="31"/>
      <c r="E6" s="32">
        <f t="shared" si="2"/>
        <v>0</v>
      </c>
      <c r="F6" s="33"/>
      <c r="G6" s="33"/>
      <c r="H6" s="34">
        <f t="shared" si="3"/>
        <v>0</v>
      </c>
      <c r="I6" s="35"/>
      <c r="J6" s="36">
        <f t="shared" si="4"/>
        <v>-90</v>
      </c>
      <c r="K6" s="37"/>
      <c r="L6" s="38"/>
      <c r="M6" s="39"/>
      <c r="N6" s="96"/>
      <c r="O6" s="112"/>
      <c r="P6" s="38"/>
      <c r="Q6" s="40"/>
      <c r="R6" s="174"/>
      <c r="S6" s="175"/>
      <c r="T6" s="175"/>
      <c r="U6" s="175"/>
      <c r="V6" s="176"/>
      <c r="W6" s="41" t="s">
        <v>18</v>
      </c>
      <c r="X6" s="41"/>
      <c r="Y6" s="41"/>
    </row>
    <row r="7" spans="1:25" s="42" customFormat="1" ht="26.25" customHeight="1">
      <c r="A7" s="28"/>
      <c r="B7" s="29"/>
      <c r="C7" s="30"/>
      <c r="D7" s="31"/>
      <c r="E7" s="32">
        <f t="shared" si="2"/>
        <v>0</v>
      </c>
      <c r="F7" s="33"/>
      <c r="G7" s="33"/>
      <c r="H7" s="34">
        <f t="shared" si="3"/>
        <v>0</v>
      </c>
      <c r="I7" s="35"/>
      <c r="J7" s="36">
        <f t="shared" si="4"/>
        <v>-90</v>
      </c>
      <c r="K7" s="37"/>
      <c r="L7" s="38"/>
      <c r="M7" s="39"/>
      <c r="N7" s="96"/>
      <c r="O7" s="112"/>
      <c r="P7" s="38"/>
      <c r="Q7" s="40"/>
      <c r="R7" s="174"/>
      <c r="S7" s="175"/>
      <c r="T7" s="175"/>
      <c r="U7" s="175"/>
      <c r="V7" s="176"/>
      <c r="W7" s="41" t="s">
        <v>18</v>
      </c>
      <c r="X7" s="41"/>
      <c r="Y7" s="41"/>
    </row>
    <row r="8" spans="1:25" s="42" customFormat="1" ht="26.25" customHeight="1">
      <c r="A8" s="28"/>
      <c r="B8" s="29"/>
      <c r="C8" s="30"/>
      <c r="D8" s="31"/>
      <c r="E8" s="32">
        <f t="shared" si="2"/>
        <v>0</v>
      </c>
      <c r="F8" s="33"/>
      <c r="G8" s="33"/>
      <c r="H8" s="34">
        <f t="shared" ref="H8:H9" si="5">E8-G8-F8</f>
        <v>0</v>
      </c>
      <c r="I8" s="35"/>
      <c r="J8" s="36">
        <f>IF(ISBLANK(I8),-90,(I8-SUM(L8:Q8,K8)))</f>
        <v>-90</v>
      </c>
      <c r="K8" s="37"/>
      <c r="L8" s="38"/>
      <c r="M8" s="39"/>
      <c r="N8" s="96"/>
      <c r="O8" s="112"/>
      <c r="P8" s="38"/>
      <c r="Q8" s="40"/>
      <c r="R8" s="183"/>
      <c r="S8" s="184"/>
      <c r="T8" s="184"/>
      <c r="U8" s="184"/>
      <c r="V8" s="185"/>
      <c r="W8" s="41" t="s">
        <v>18</v>
      </c>
      <c r="X8" s="41"/>
      <c r="Y8" s="41"/>
    </row>
    <row r="9" spans="1:25" s="42" customFormat="1" ht="26.25" customHeight="1">
      <c r="A9" s="28"/>
      <c r="B9" s="29"/>
      <c r="C9" s="30"/>
      <c r="D9" s="31"/>
      <c r="E9" s="32">
        <f t="shared" si="2"/>
        <v>0</v>
      </c>
      <c r="F9" s="33"/>
      <c r="G9" s="33"/>
      <c r="H9" s="34">
        <f t="shared" si="5"/>
        <v>0</v>
      </c>
      <c r="I9" s="35"/>
      <c r="J9" s="36">
        <f t="shared" ref="J9:J32" si="6">IF(ISBLANK(I9),-90,(I9-SUM(L9:Q9,K9)))</f>
        <v>-90</v>
      </c>
      <c r="K9" s="37"/>
      <c r="L9" s="38"/>
      <c r="M9" s="39"/>
      <c r="N9" s="96"/>
      <c r="O9" s="112"/>
      <c r="P9" s="38"/>
      <c r="Q9" s="40"/>
      <c r="R9" s="183"/>
      <c r="S9" s="184"/>
      <c r="T9" s="184"/>
      <c r="U9" s="184"/>
      <c r="V9" s="185"/>
      <c r="W9" s="41" t="s">
        <v>18</v>
      </c>
      <c r="X9" s="41"/>
      <c r="Y9" s="41"/>
    </row>
    <row r="10" spans="1:25" s="42" customFormat="1" ht="26.25" customHeight="1">
      <c r="A10" s="28"/>
      <c r="B10" s="29"/>
      <c r="C10" s="30"/>
      <c r="D10" s="31"/>
      <c r="E10" s="32">
        <f t="shared" si="2"/>
        <v>0</v>
      </c>
      <c r="F10" s="33"/>
      <c r="G10" s="33"/>
      <c r="H10" s="34">
        <f>E10-G10-F10</f>
        <v>0</v>
      </c>
      <c r="I10" s="35"/>
      <c r="J10" s="36">
        <f t="shared" si="6"/>
        <v>-90</v>
      </c>
      <c r="K10" s="37"/>
      <c r="L10" s="38"/>
      <c r="M10" s="39"/>
      <c r="N10" s="96"/>
      <c r="O10" s="112"/>
      <c r="P10" s="38"/>
      <c r="Q10" s="40"/>
      <c r="R10" s="183"/>
      <c r="S10" s="184"/>
      <c r="T10" s="184"/>
      <c r="U10" s="184"/>
      <c r="V10" s="185"/>
      <c r="W10" s="41" t="s">
        <v>18</v>
      </c>
      <c r="X10" s="41"/>
      <c r="Y10" s="41"/>
    </row>
    <row r="11" spans="1:25" s="42" customFormat="1" ht="26.25" customHeight="1">
      <c r="A11" s="28"/>
      <c r="B11" s="29"/>
      <c r="C11" s="30"/>
      <c r="D11" s="31"/>
      <c r="E11" s="32">
        <f t="shared" si="2"/>
        <v>0</v>
      </c>
      <c r="F11" s="33"/>
      <c r="G11" s="33"/>
      <c r="H11" s="34">
        <f t="shared" ref="H11:H17" si="7">E11-G11-F11</f>
        <v>0</v>
      </c>
      <c r="I11" s="35"/>
      <c r="J11" s="36">
        <f t="shared" si="6"/>
        <v>-90</v>
      </c>
      <c r="K11" s="37"/>
      <c r="L11" s="38"/>
      <c r="M11" s="39"/>
      <c r="N11" s="96"/>
      <c r="O11" s="112"/>
      <c r="P11" s="38"/>
      <c r="Q11" s="40"/>
      <c r="R11" s="183"/>
      <c r="S11" s="184"/>
      <c r="T11" s="184"/>
      <c r="U11" s="184"/>
      <c r="V11" s="185"/>
      <c r="W11" s="41" t="s">
        <v>18</v>
      </c>
      <c r="X11" s="41"/>
      <c r="Y11" s="41"/>
    </row>
    <row r="12" spans="1:25" s="42" customFormat="1" ht="26.25" customHeight="1">
      <c r="A12" s="28"/>
      <c r="B12" s="29"/>
      <c r="C12" s="30"/>
      <c r="D12" s="31"/>
      <c r="E12" s="32">
        <f t="shared" si="2"/>
        <v>0</v>
      </c>
      <c r="F12" s="33"/>
      <c r="G12" s="33"/>
      <c r="H12" s="34">
        <f t="shared" si="7"/>
        <v>0</v>
      </c>
      <c r="I12" s="35"/>
      <c r="J12" s="36">
        <f t="shared" si="6"/>
        <v>-90</v>
      </c>
      <c r="K12" s="37"/>
      <c r="L12" s="38"/>
      <c r="M12" s="39"/>
      <c r="N12" s="96"/>
      <c r="O12" s="112"/>
      <c r="P12" s="38"/>
      <c r="Q12" s="40"/>
      <c r="R12" s="183"/>
      <c r="S12" s="184"/>
      <c r="T12" s="184"/>
      <c r="U12" s="184"/>
      <c r="V12" s="185"/>
      <c r="W12" s="41" t="s">
        <v>18</v>
      </c>
      <c r="X12" s="41"/>
      <c r="Y12" s="41"/>
    </row>
    <row r="13" spans="1:25" s="42" customFormat="1" ht="26.25" customHeight="1">
      <c r="A13" s="28"/>
      <c r="B13" s="29"/>
      <c r="C13" s="30"/>
      <c r="D13" s="31"/>
      <c r="E13" s="32">
        <f t="shared" si="2"/>
        <v>0</v>
      </c>
      <c r="F13" s="33"/>
      <c r="G13" s="33"/>
      <c r="H13" s="34">
        <f t="shared" si="7"/>
        <v>0</v>
      </c>
      <c r="I13" s="35"/>
      <c r="J13" s="36">
        <f t="shared" si="6"/>
        <v>-90</v>
      </c>
      <c r="K13" s="37"/>
      <c r="L13" s="38"/>
      <c r="M13" s="39"/>
      <c r="N13" s="96"/>
      <c r="O13" s="112"/>
      <c r="P13" s="38"/>
      <c r="Q13" s="40"/>
      <c r="R13" s="183"/>
      <c r="S13" s="184"/>
      <c r="T13" s="184"/>
      <c r="U13" s="184"/>
      <c r="V13" s="185"/>
      <c r="W13" s="41" t="s">
        <v>18</v>
      </c>
      <c r="X13" s="41"/>
      <c r="Y13" s="41"/>
    </row>
    <row r="14" spans="1:25" s="42" customFormat="1" ht="26.25" customHeight="1">
      <c r="A14" s="28"/>
      <c r="B14" s="29"/>
      <c r="C14" s="30"/>
      <c r="D14" s="31"/>
      <c r="E14" s="32">
        <f t="shared" si="2"/>
        <v>0</v>
      </c>
      <c r="F14" s="33"/>
      <c r="G14" s="33"/>
      <c r="H14" s="34">
        <f t="shared" si="7"/>
        <v>0</v>
      </c>
      <c r="I14" s="35"/>
      <c r="J14" s="36">
        <f t="shared" si="6"/>
        <v>-90</v>
      </c>
      <c r="K14" s="37"/>
      <c r="L14" s="38"/>
      <c r="M14" s="39"/>
      <c r="N14" s="96"/>
      <c r="O14" s="112"/>
      <c r="P14" s="38"/>
      <c r="Q14" s="40"/>
      <c r="R14" s="183"/>
      <c r="S14" s="184"/>
      <c r="T14" s="184"/>
      <c r="U14" s="184"/>
      <c r="V14" s="185"/>
      <c r="W14" s="41" t="s">
        <v>18</v>
      </c>
      <c r="X14" s="41"/>
      <c r="Y14" s="41"/>
    </row>
    <row r="15" spans="1:25" s="42" customFormat="1" ht="26.25" customHeight="1">
      <c r="A15" s="28"/>
      <c r="B15" s="29"/>
      <c r="C15" s="30"/>
      <c r="D15" s="31"/>
      <c r="E15" s="32">
        <f t="shared" si="2"/>
        <v>0</v>
      </c>
      <c r="F15" s="33"/>
      <c r="G15" s="33"/>
      <c r="H15" s="34">
        <f t="shared" si="7"/>
        <v>0</v>
      </c>
      <c r="I15" s="35"/>
      <c r="J15" s="36">
        <f t="shared" si="6"/>
        <v>-90</v>
      </c>
      <c r="K15" s="37"/>
      <c r="L15" s="38"/>
      <c r="M15" s="39"/>
      <c r="N15" s="96"/>
      <c r="O15" s="112"/>
      <c r="P15" s="38"/>
      <c r="Q15" s="40"/>
      <c r="R15" s="183"/>
      <c r="S15" s="184"/>
      <c r="T15" s="184"/>
      <c r="U15" s="184"/>
      <c r="V15" s="185"/>
      <c r="W15" s="41" t="s">
        <v>18</v>
      </c>
      <c r="X15" s="41"/>
      <c r="Y15" s="41"/>
    </row>
    <row r="16" spans="1:25" s="42" customFormat="1" ht="26.25" customHeight="1">
      <c r="A16" s="28"/>
      <c r="B16" s="29"/>
      <c r="C16" s="30"/>
      <c r="D16" s="31"/>
      <c r="E16" s="32">
        <f t="shared" si="2"/>
        <v>0</v>
      </c>
      <c r="F16" s="33"/>
      <c r="G16" s="33"/>
      <c r="H16" s="34">
        <f t="shared" si="7"/>
        <v>0</v>
      </c>
      <c r="I16" s="35"/>
      <c r="J16" s="36">
        <f t="shared" si="6"/>
        <v>-90</v>
      </c>
      <c r="K16" s="37"/>
      <c r="L16" s="38"/>
      <c r="M16" s="39"/>
      <c r="N16" s="96"/>
      <c r="O16" s="112"/>
      <c r="P16" s="38"/>
      <c r="Q16" s="40"/>
      <c r="R16" s="183"/>
      <c r="S16" s="184"/>
      <c r="T16" s="184"/>
      <c r="U16" s="184"/>
      <c r="V16" s="185"/>
      <c r="W16" s="41" t="s">
        <v>18</v>
      </c>
      <c r="X16" s="41"/>
      <c r="Y16" s="41"/>
    </row>
    <row r="17" spans="1:25" s="42" customFormat="1" ht="26.25" customHeight="1">
      <c r="A17" s="28"/>
      <c r="B17" s="29"/>
      <c r="C17" s="30"/>
      <c r="D17" s="31"/>
      <c r="E17" s="32">
        <f t="shared" si="2"/>
        <v>0</v>
      </c>
      <c r="F17" s="33"/>
      <c r="G17" s="33"/>
      <c r="H17" s="34">
        <f t="shared" si="7"/>
        <v>0</v>
      </c>
      <c r="I17" s="35"/>
      <c r="J17" s="36">
        <f t="shared" si="6"/>
        <v>-90</v>
      </c>
      <c r="K17" s="37"/>
      <c r="L17" s="38"/>
      <c r="M17" s="39"/>
      <c r="N17" s="96"/>
      <c r="O17" s="112"/>
      <c r="P17" s="38"/>
      <c r="Q17" s="40"/>
      <c r="R17" s="183"/>
      <c r="S17" s="184"/>
      <c r="T17" s="184"/>
      <c r="U17" s="184"/>
      <c r="V17" s="185"/>
      <c r="W17" s="41" t="s">
        <v>18</v>
      </c>
      <c r="X17" s="41"/>
      <c r="Y17" s="41"/>
    </row>
    <row r="18" spans="1:25" s="42" customFormat="1" ht="26.25" customHeight="1">
      <c r="A18" s="28"/>
      <c r="B18" s="29"/>
      <c r="C18" s="30"/>
      <c r="D18" s="31"/>
      <c r="E18" s="32">
        <f t="shared" si="2"/>
        <v>0</v>
      </c>
      <c r="F18" s="33"/>
      <c r="G18" s="33"/>
      <c r="H18" s="34">
        <f>E18-G18-F18</f>
        <v>0</v>
      </c>
      <c r="I18" s="35"/>
      <c r="J18" s="36">
        <f t="shared" si="6"/>
        <v>-90</v>
      </c>
      <c r="K18" s="37"/>
      <c r="L18" s="38"/>
      <c r="M18" s="39"/>
      <c r="N18" s="96"/>
      <c r="O18" s="112"/>
      <c r="P18" s="38"/>
      <c r="Q18" s="40"/>
      <c r="R18" s="183"/>
      <c r="S18" s="184"/>
      <c r="T18" s="184"/>
      <c r="U18" s="184"/>
      <c r="V18" s="185"/>
      <c r="W18" s="41" t="s">
        <v>18</v>
      </c>
      <c r="X18" s="41"/>
      <c r="Y18" s="41"/>
    </row>
    <row r="19" spans="1:25" s="42" customFormat="1" ht="26.25" customHeight="1">
      <c r="A19" s="28"/>
      <c r="B19" s="29"/>
      <c r="C19" s="30"/>
      <c r="D19" s="31"/>
      <c r="E19" s="32">
        <f t="shared" si="2"/>
        <v>0</v>
      </c>
      <c r="F19" s="33"/>
      <c r="G19" s="33"/>
      <c r="H19" s="34">
        <f t="shared" ref="H19:H24" si="8">E19-G19-F19</f>
        <v>0</v>
      </c>
      <c r="I19" s="35"/>
      <c r="J19" s="36">
        <f t="shared" si="6"/>
        <v>-90</v>
      </c>
      <c r="K19" s="37"/>
      <c r="L19" s="38"/>
      <c r="M19" s="39"/>
      <c r="N19" s="96"/>
      <c r="O19" s="112"/>
      <c r="P19" s="38"/>
      <c r="Q19" s="40"/>
      <c r="R19" s="183"/>
      <c r="S19" s="184"/>
      <c r="T19" s="184"/>
      <c r="U19" s="184"/>
      <c r="V19" s="185"/>
      <c r="W19" s="41" t="s">
        <v>18</v>
      </c>
      <c r="X19" s="41"/>
      <c r="Y19" s="41"/>
    </row>
    <row r="20" spans="1:25" s="42" customFormat="1" ht="26.25" customHeight="1">
      <c r="A20" s="28"/>
      <c r="B20" s="29"/>
      <c r="C20" s="30"/>
      <c r="D20" s="31"/>
      <c r="E20" s="32">
        <f t="shared" si="2"/>
        <v>0</v>
      </c>
      <c r="F20" s="33"/>
      <c r="G20" s="33"/>
      <c r="H20" s="34">
        <f t="shared" si="8"/>
        <v>0</v>
      </c>
      <c r="I20" s="35"/>
      <c r="J20" s="36">
        <f t="shared" si="6"/>
        <v>-90</v>
      </c>
      <c r="K20" s="37"/>
      <c r="L20" s="38"/>
      <c r="M20" s="39"/>
      <c r="N20" s="96"/>
      <c r="O20" s="112"/>
      <c r="P20" s="38"/>
      <c r="Q20" s="40"/>
      <c r="R20" s="183"/>
      <c r="S20" s="184"/>
      <c r="T20" s="184"/>
      <c r="U20" s="184"/>
      <c r="V20" s="185"/>
      <c r="W20" s="41" t="s">
        <v>18</v>
      </c>
      <c r="X20" s="41"/>
      <c r="Y20" s="41"/>
    </row>
    <row r="21" spans="1:25" s="42" customFormat="1" ht="26.25" customHeight="1">
      <c r="A21" s="28"/>
      <c r="B21" s="29"/>
      <c r="C21" s="30"/>
      <c r="D21" s="31"/>
      <c r="E21" s="32">
        <f t="shared" si="2"/>
        <v>0</v>
      </c>
      <c r="F21" s="33"/>
      <c r="G21" s="33"/>
      <c r="H21" s="34">
        <f t="shared" si="8"/>
        <v>0</v>
      </c>
      <c r="I21" s="35"/>
      <c r="J21" s="36">
        <f t="shared" si="6"/>
        <v>-90</v>
      </c>
      <c r="K21" s="37"/>
      <c r="L21" s="38"/>
      <c r="M21" s="39"/>
      <c r="N21" s="96"/>
      <c r="O21" s="112"/>
      <c r="P21" s="38"/>
      <c r="Q21" s="40"/>
      <c r="R21" s="183"/>
      <c r="S21" s="184"/>
      <c r="T21" s="184"/>
      <c r="U21" s="184"/>
      <c r="V21" s="185"/>
      <c r="W21" s="41" t="s">
        <v>18</v>
      </c>
      <c r="X21" s="41"/>
      <c r="Y21" s="41"/>
    </row>
    <row r="22" spans="1:25" s="42" customFormat="1" ht="26.25" customHeight="1">
      <c r="A22" s="28"/>
      <c r="B22" s="29"/>
      <c r="C22" s="30"/>
      <c r="D22" s="31"/>
      <c r="E22" s="32">
        <f t="shared" si="2"/>
        <v>0</v>
      </c>
      <c r="F22" s="33"/>
      <c r="G22" s="33"/>
      <c r="H22" s="34">
        <f t="shared" si="8"/>
        <v>0</v>
      </c>
      <c r="I22" s="35"/>
      <c r="J22" s="36">
        <f t="shared" si="6"/>
        <v>-90</v>
      </c>
      <c r="K22" s="37"/>
      <c r="L22" s="38"/>
      <c r="M22" s="39"/>
      <c r="N22" s="96"/>
      <c r="O22" s="112"/>
      <c r="P22" s="38"/>
      <c r="Q22" s="40"/>
      <c r="R22" s="183"/>
      <c r="S22" s="184"/>
      <c r="T22" s="184"/>
      <c r="U22" s="184"/>
      <c r="V22" s="185"/>
      <c r="W22" s="41" t="s">
        <v>18</v>
      </c>
      <c r="X22" s="41"/>
      <c r="Y22" s="41"/>
    </row>
    <row r="23" spans="1:25" s="42" customFormat="1" ht="26.25" customHeight="1">
      <c r="A23" s="28"/>
      <c r="B23" s="29"/>
      <c r="C23" s="30"/>
      <c r="D23" s="31"/>
      <c r="E23" s="32">
        <f t="shared" si="2"/>
        <v>0</v>
      </c>
      <c r="F23" s="33"/>
      <c r="G23" s="33"/>
      <c r="H23" s="34">
        <f t="shared" si="8"/>
        <v>0</v>
      </c>
      <c r="I23" s="35"/>
      <c r="J23" s="36">
        <f t="shared" si="6"/>
        <v>-90</v>
      </c>
      <c r="K23" s="37"/>
      <c r="L23" s="38"/>
      <c r="M23" s="39"/>
      <c r="N23" s="96"/>
      <c r="O23" s="112"/>
      <c r="P23" s="38"/>
      <c r="Q23" s="40"/>
      <c r="R23" s="183"/>
      <c r="S23" s="184"/>
      <c r="T23" s="184"/>
      <c r="U23" s="184"/>
      <c r="V23" s="185"/>
      <c r="W23" s="41" t="s">
        <v>18</v>
      </c>
      <c r="X23" s="41"/>
      <c r="Y23" s="41"/>
    </row>
    <row r="24" spans="1:25" s="42" customFormat="1" ht="26.25" customHeight="1">
      <c r="A24" s="28"/>
      <c r="B24" s="29"/>
      <c r="C24" s="30"/>
      <c r="D24" s="31"/>
      <c r="E24" s="32">
        <f t="shared" si="2"/>
        <v>0</v>
      </c>
      <c r="F24" s="33"/>
      <c r="G24" s="33"/>
      <c r="H24" s="34">
        <f t="shared" si="8"/>
        <v>0</v>
      </c>
      <c r="I24" s="35"/>
      <c r="J24" s="36">
        <f t="shared" si="6"/>
        <v>-90</v>
      </c>
      <c r="K24" s="37"/>
      <c r="L24" s="38"/>
      <c r="M24" s="39"/>
      <c r="N24" s="96"/>
      <c r="O24" s="112"/>
      <c r="P24" s="38"/>
      <c r="Q24" s="40"/>
      <c r="R24" s="183"/>
      <c r="S24" s="184"/>
      <c r="T24" s="184"/>
      <c r="U24" s="184"/>
      <c r="V24" s="185"/>
      <c r="W24" s="41" t="s">
        <v>18</v>
      </c>
      <c r="X24" s="41"/>
      <c r="Y24" s="41"/>
    </row>
    <row r="25" spans="1:25" s="42" customFormat="1" ht="26.25" customHeight="1">
      <c r="A25" s="28"/>
      <c r="B25" s="29"/>
      <c r="C25" s="30"/>
      <c r="D25" s="31"/>
      <c r="E25" s="32">
        <f t="shared" si="2"/>
        <v>0</v>
      </c>
      <c r="F25" s="33"/>
      <c r="G25" s="33"/>
      <c r="H25" s="34">
        <f>E25-G25-F25</f>
        <v>0</v>
      </c>
      <c r="I25" s="35"/>
      <c r="J25" s="36">
        <f t="shared" si="6"/>
        <v>-90</v>
      </c>
      <c r="K25" s="37"/>
      <c r="L25" s="38"/>
      <c r="M25" s="39"/>
      <c r="N25" s="96"/>
      <c r="O25" s="112"/>
      <c r="P25" s="38"/>
      <c r="Q25" s="40"/>
      <c r="R25" s="183"/>
      <c r="S25" s="184"/>
      <c r="T25" s="184"/>
      <c r="U25" s="184"/>
      <c r="V25" s="185"/>
      <c r="W25" s="41" t="s">
        <v>18</v>
      </c>
      <c r="X25" s="41"/>
      <c r="Y25" s="41"/>
    </row>
    <row r="26" spans="1:25" s="42" customFormat="1" ht="26.25" customHeight="1">
      <c r="A26" s="28"/>
      <c r="B26" s="29"/>
      <c r="C26" s="30"/>
      <c r="D26" s="31"/>
      <c r="E26" s="32">
        <f t="shared" si="2"/>
        <v>0</v>
      </c>
      <c r="F26" s="33"/>
      <c r="G26" s="33"/>
      <c r="H26" s="34">
        <f t="shared" ref="H26:H32" si="9">E26-G26-F26</f>
        <v>0</v>
      </c>
      <c r="I26" s="35"/>
      <c r="J26" s="36">
        <f t="shared" si="6"/>
        <v>-90</v>
      </c>
      <c r="K26" s="37"/>
      <c r="L26" s="38"/>
      <c r="M26" s="39"/>
      <c r="N26" s="96"/>
      <c r="O26" s="112"/>
      <c r="P26" s="38"/>
      <c r="Q26" s="40"/>
      <c r="R26" s="183"/>
      <c r="S26" s="184"/>
      <c r="T26" s="184"/>
      <c r="U26" s="184"/>
      <c r="V26" s="185"/>
      <c r="W26" s="41" t="s">
        <v>18</v>
      </c>
      <c r="X26" s="41"/>
      <c r="Y26" s="41"/>
    </row>
    <row r="27" spans="1:25" s="42" customFormat="1" ht="26.25" customHeight="1">
      <c r="A27" s="28"/>
      <c r="B27" s="29"/>
      <c r="C27" s="30"/>
      <c r="D27" s="31"/>
      <c r="E27" s="32">
        <f t="shared" si="2"/>
        <v>0</v>
      </c>
      <c r="F27" s="33"/>
      <c r="G27" s="33"/>
      <c r="H27" s="34">
        <f t="shared" si="9"/>
        <v>0</v>
      </c>
      <c r="I27" s="35"/>
      <c r="J27" s="36">
        <f t="shared" si="6"/>
        <v>-90</v>
      </c>
      <c r="K27" s="37"/>
      <c r="L27" s="38"/>
      <c r="M27" s="39"/>
      <c r="N27" s="96"/>
      <c r="O27" s="112"/>
      <c r="P27" s="38"/>
      <c r="Q27" s="40"/>
      <c r="R27" s="183"/>
      <c r="S27" s="184"/>
      <c r="T27" s="184"/>
      <c r="U27" s="184"/>
      <c r="V27" s="185"/>
      <c r="W27" s="41" t="s">
        <v>18</v>
      </c>
      <c r="X27" s="41"/>
      <c r="Y27" s="41"/>
    </row>
    <row r="28" spans="1:25" s="42" customFormat="1" ht="26.25" customHeight="1">
      <c r="A28" s="28"/>
      <c r="B28" s="29"/>
      <c r="C28" s="30"/>
      <c r="D28" s="31"/>
      <c r="E28" s="32">
        <f t="shared" si="2"/>
        <v>0</v>
      </c>
      <c r="F28" s="33"/>
      <c r="G28" s="33"/>
      <c r="H28" s="34">
        <f t="shared" si="9"/>
        <v>0</v>
      </c>
      <c r="I28" s="35"/>
      <c r="J28" s="36">
        <f t="shared" si="6"/>
        <v>-90</v>
      </c>
      <c r="K28" s="37"/>
      <c r="L28" s="38"/>
      <c r="M28" s="39"/>
      <c r="N28" s="96"/>
      <c r="O28" s="112"/>
      <c r="P28" s="38"/>
      <c r="Q28" s="40"/>
      <c r="R28" s="183"/>
      <c r="S28" s="184"/>
      <c r="T28" s="184"/>
      <c r="U28" s="184"/>
      <c r="V28" s="185"/>
      <c r="W28" s="41" t="s">
        <v>18</v>
      </c>
      <c r="X28" s="41"/>
      <c r="Y28" s="41"/>
    </row>
    <row r="29" spans="1:25" s="42" customFormat="1" ht="26.25" customHeight="1">
      <c r="A29" s="28"/>
      <c r="B29" s="29"/>
      <c r="C29" s="30"/>
      <c r="D29" s="31"/>
      <c r="E29" s="32">
        <f t="shared" si="2"/>
        <v>0</v>
      </c>
      <c r="F29" s="33"/>
      <c r="G29" s="33"/>
      <c r="H29" s="34">
        <f t="shared" si="9"/>
        <v>0</v>
      </c>
      <c r="I29" s="35"/>
      <c r="J29" s="36">
        <f t="shared" si="6"/>
        <v>-90</v>
      </c>
      <c r="K29" s="37"/>
      <c r="L29" s="38"/>
      <c r="M29" s="39"/>
      <c r="N29" s="96"/>
      <c r="O29" s="112"/>
      <c r="P29" s="38"/>
      <c r="Q29" s="40"/>
      <c r="R29" s="183"/>
      <c r="S29" s="184"/>
      <c r="T29" s="184"/>
      <c r="U29" s="184"/>
      <c r="V29" s="185"/>
      <c r="W29" s="41" t="s">
        <v>18</v>
      </c>
      <c r="X29" s="41"/>
      <c r="Y29" s="41"/>
    </row>
    <row r="30" spans="1:25" s="42" customFormat="1" ht="26.25" customHeight="1">
      <c r="A30" s="28"/>
      <c r="B30" s="29"/>
      <c r="C30" s="30"/>
      <c r="D30" s="31"/>
      <c r="E30" s="32">
        <f t="shared" si="2"/>
        <v>0</v>
      </c>
      <c r="F30" s="33"/>
      <c r="G30" s="33"/>
      <c r="H30" s="34">
        <f t="shared" si="9"/>
        <v>0</v>
      </c>
      <c r="I30" s="35"/>
      <c r="J30" s="36">
        <f t="shared" si="6"/>
        <v>-90</v>
      </c>
      <c r="K30" s="37"/>
      <c r="L30" s="38"/>
      <c r="M30" s="39"/>
      <c r="N30" s="96"/>
      <c r="O30" s="112"/>
      <c r="P30" s="38"/>
      <c r="Q30" s="40"/>
      <c r="R30" s="183"/>
      <c r="S30" s="184"/>
      <c r="T30" s="184"/>
      <c r="U30" s="184"/>
      <c r="V30" s="185"/>
      <c r="W30" s="41" t="s">
        <v>18</v>
      </c>
      <c r="X30" s="41"/>
      <c r="Y30" s="41"/>
    </row>
    <row r="31" spans="1:25" s="42" customFormat="1" ht="26.25" customHeight="1">
      <c r="A31" s="28"/>
      <c r="B31" s="29"/>
      <c r="C31" s="30"/>
      <c r="D31" s="31"/>
      <c r="E31" s="32">
        <f t="shared" si="2"/>
        <v>0</v>
      </c>
      <c r="F31" s="33"/>
      <c r="G31" s="33"/>
      <c r="H31" s="34">
        <f t="shared" si="9"/>
        <v>0</v>
      </c>
      <c r="I31" s="35"/>
      <c r="J31" s="36">
        <f t="shared" si="6"/>
        <v>-90</v>
      </c>
      <c r="K31" s="37"/>
      <c r="L31" s="38"/>
      <c r="M31" s="39"/>
      <c r="N31" s="96"/>
      <c r="O31" s="112"/>
      <c r="P31" s="38"/>
      <c r="Q31" s="40"/>
      <c r="R31" s="183"/>
      <c r="S31" s="184"/>
      <c r="T31" s="184"/>
      <c r="U31" s="184"/>
      <c r="V31" s="185"/>
      <c r="W31" s="41" t="s">
        <v>18</v>
      </c>
      <c r="X31" s="41"/>
      <c r="Y31" s="41"/>
    </row>
    <row r="32" spans="1:25" s="42" customFormat="1" ht="26.25" customHeight="1">
      <c r="A32" s="28"/>
      <c r="B32" s="29"/>
      <c r="C32" s="30"/>
      <c r="D32" s="31"/>
      <c r="E32" s="32">
        <f t="shared" si="2"/>
        <v>0</v>
      </c>
      <c r="F32" s="33"/>
      <c r="G32" s="33"/>
      <c r="H32" s="34">
        <f t="shared" si="9"/>
        <v>0</v>
      </c>
      <c r="I32" s="35"/>
      <c r="J32" s="36">
        <f t="shared" si="6"/>
        <v>-90</v>
      </c>
      <c r="K32" s="37"/>
      <c r="L32" s="38"/>
      <c r="M32" s="39"/>
      <c r="N32" s="96"/>
      <c r="O32" s="112"/>
      <c r="P32" s="38"/>
      <c r="Q32" s="40"/>
      <c r="R32" s="183"/>
      <c r="S32" s="184"/>
      <c r="T32" s="184"/>
      <c r="U32" s="184"/>
      <c r="V32" s="185"/>
      <c r="W32" s="41" t="s">
        <v>18</v>
      </c>
      <c r="X32" s="41"/>
      <c r="Y32" s="41"/>
    </row>
    <row r="33" spans="1:25" s="42" customFormat="1" ht="26.25" customHeight="1">
      <c r="A33" s="28"/>
      <c r="B33" s="29"/>
      <c r="C33" s="30"/>
      <c r="D33" s="31"/>
      <c r="E33" s="32">
        <f t="shared" si="2"/>
        <v>0</v>
      </c>
      <c r="F33" s="33"/>
      <c r="G33" s="33"/>
      <c r="H33" s="34">
        <f t="shared" si="3"/>
        <v>0</v>
      </c>
      <c r="I33" s="35"/>
      <c r="J33" s="36">
        <f>IF(ISBLANK(I33),-90,(I33-SUM(L33:Q33,K33)))</f>
        <v>-90</v>
      </c>
      <c r="K33" s="37"/>
      <c r="L33" s="38"/>
      <c r="M33" s="39"/>
      <c r="N33" s="96"/>
      <c r="O33" s="112"/>
      <c r="P33" s="38"/>
      <c r="Q33" s="40"/>
      <c r="R33" s="183"/>
      <c r="S33" s="184"/>
      <c r="T33" s="184"/>
      <c r="U33" s="184"/>
      <c r="V33" s="185"/>
      <c r="W33" s="41" t="s">
        <v>18</v>
      </c>
      <c r="X33" s="41"/>
      <c r="Y33" s="41"/>
    </row>
    <row r="34" spans="1:25" s="42" customFormat="1" ht="26.25" customHeight="1">
      <c r="A34" s="28"/>
      <c r="B34" s="29"/>
      <c r="C34" s="30"/>
      <c r="D34" s="31"/>
      <c r="E34" s="32">
        <f t="shared" si="2"/>
        <v>0</v>
      </c>
      <c r="F34" s="33"/>
      <c r="G34" s="33"/>
      <c r="H34" s="34">
        <f t="shared" si="3"/>
        <v>0</v>
      </c>
      <c r="I34" s="35"/>
      <c r="J34" s="36">
        <f t="shared" ref="J34:J58" si="10">IF(ISBLANK(I34),-90,(I34-SUM(L34:Q34,K34)))</f>
        <v>-90</v>
      </c>
      <c r="K34" s="37"/>
      <c r="L34" s="38"/>
      <c r="M34" s="39"/>
      <c r="N34" s="96"/>
      <c r="O34" s="112"/>
      <c r="P34" s="38"/>
      <c r="Q34" s="40"/>
      <c r="R34" s="183"/>
      <c r="S34" s="184"/>
      <c r="T34" s="184"/>
      <c r="U34" s="184"/>
      <c r="V34" s="185"/>
      <c r="W34" s="41" t="s">
        <v>18</v>
      </c>
      <c r="X34" s="41"/>
      <c r="Y34" s="41"/>
    </row>
    <row r="35" spans="1:25" s="42" customFormat="1" ht="26.25" customHeight="1">
      <c r="A35" s="28"/>
      <c r="B35" s="29"/>
      <c r="C35" s="30"/>
      <c r="D35" s="31"/>
      <c r="E35" s="32">
        <f t="shared" si="2"/>
        <v>0</v>
      </c>
      <c r="F35" s="33"/>
      <c r="G35" s="33"/>
      <c r="H35" s="34">
        <f>E35-G35-F35</f>
        <v>0</v>
      </c>
      <c r="I35" s="35"/>
      <c r="J35" s="36">
        <f t="shared" si="10"/>
        <v>-90</v>
      </c>
      <c r="K35" s="37"/>
      <c r="L35" s="38"/>
      <c r="M35" s="39"/>
      <c r="N35" s="96"/>
      <c r="O35" s="112"/>
      <c r="P35" s="38"/>
      <c r="Q35" s="40"/>
      <c r="R35" s="183"/>
      <c r="S35" s="184"/>
      <c r="T35" s="184"/>
      <c r="U35" s="184"/>
      <c r="V35" s="185"/>
      <c r="W35" s="41" t="s">
        <v>18</v>
      </c>
      <c r="X35" s="41"/>
      <c r="Y35" s="41"/>
    </row>
    <row r="36" spans="1:25" s="42" customFormat="1" ht="26.25" customHeight="1">
      <c r="A36" s="28"/>
      <c r="B36" s="29"/>
      <c r="C36" s="30"/>
      <c r="D36" s="31"/>
      <c r="E36" s="32">
        <f t="shared" si="2"/>
        <v>0</v>
      </c>
      <c r="F36" s="33"/>
      <c r="G36" s="33"/>
      <c r="H36" s="34">
        <f t="shared" ref="H36:H42" si="11">E36-G36-F36</f>
        <v>0</v>
      </c>
      <c r="I36" s="35"/>
      <c r="J36" s="36">
        <f t="shared" si="10"/>
        <v>-90</v>
      </c>
      <c r="K36" s="37"/>
      <c r="L36" s="38"/>
      <c r="M36" s="39"/>
      <c r="N36" s="96"/>
      <c r="O36" s="112"/>
      <c r="P36" s="38"/>
      <c r="Q36" s="40"/>
      <c r="R36" s="183"/>
      <c r="S36" s="184"/>
      <c r="T36" s="184"/>
      <c r="U36" s="184"/>
      <c r="V36" s="185"/>
      <c r="W36" s="41" t="s">
        <v>18</v>
      </c>
      <c r="X36" s="41"/>
      <c r="Y36" s="41"/>
    </row>
    <row r="37" spans="1:25" s="42" customFormat="1" ht="26.25" customHeight="1">
      <c r="A37" s="28"/>
      <c r="B37" s="29"/>
      <c r="C37" s="30"/>
      <c r="D37" s="31"/>
      <c r="E37" s="32">
        <f t="shared" si="2"/>
        <v>0</v>
      </c>
      <c r="F37" s="33"/>
      <c r="G37" s="33"/>
      <c r="H37" s="34">
        <f t="shared" si="11"/>
        <v>0</v>
      </c>
      <c r="I37" s="35"/>
      <c r="J37" s="36">
        <f t="shared" si="10"/>
        <v>-90</v>
      </c>
      <c r="K37" s="37"/>
      <c r="L37" s="38"/>
      <c r="M37" s="39"/>
      <c r="N37" s="96"/>
      <c r="O37" s="112"/>
      <c r="P37" s="38"/>
      <c r="Q37" s="40"/>
      <c r="R37" s="183"/>
      <c r="S37" s="184"/>
      <c r="T37" s="184"/>
      <c r="U37" s="184"/>
      <c r="V37" s="185"/>
      <c r="W37" s="41" t="s">
        <v>18</v>
      </c>
      <c r="X37" s="41"/>
      <c r="Y37" s="41"/>
    </row>
    <row r="38" spans="1:25" s="42" customFormat="1" ht="26.25" customHeight="1">
      <c r="A38" s="28"/>
      <c r="B38" s="29"/>
      <c r="C38" s="30"/>
      <c r="D38" s="31"/>
      <c r="E38" s="32">
        <f t="shared" si="2"/>
        <v>0</v>
      </c>
      <c r="F38" s="33"/>
      <c r="G38" s="33"/>
      <c r="H38" s="34">
        <f t="shared" si="11"/>
        <v>0</v>
      </c>
      <c r="I38" s="35"/>
      <c r="J38" s="36">
        <f t="shared" si="10"/>
        <v>-90</v>
      </c>
      <c r="K38" s="37"/>
      <c r="L38" s="38"/>
      <c r="M38" s="39"/>
      <c r="N38" s="96"/>
      <c r="O38" s="112"/>
      <c r="P38" s="38"/>
      <c r="Q38" s="40"/>
      <c r="R38" s="183"/>
      <c r="S38" s="184"/>
      <c r="T38" s="184"/>
      <c r="U38" s="184"/>
      <c r="V38" s="185"/>
      <c r="W38" s="41" t="s">
        <v>18</v>
      </c>
      <c r="X38" s="41"/>
      <c r="Y38" s="41"/>
    </row>
    <row r="39" spans="1:25" s="42" customFormat="1" ht="26.25" customHeight="1">
      <c r="A39" s="28"/>
      <c r="B39" s="29"/>
      <c r="C39" s="30"/>
      <c r="D39" s="31"/>
      <c r="E39" s="32">
        <f t="shared" si="2"/>
        <v>0</v>
      </c>
      <c r="F39" s="33"/>
      <c r="G39" s="33"/>
      <c r="H39" s="34">
        <f t="shared" si="11"/>
        <v>0</v>
      </c>
      <c r="I39" s="35"/>
      <c r="J39" s="36">
        <f t="shared" si="10"/>
        <v>-90</v>
      </c>
      <c r="K39" s="37"/>
      <c r="L39" s="38"/>
      <c r="M39" s="39"/>
      <c r="N39" s="96"/>
      <c r="O39" s="112"/>
      <c r="P39" s="38"/>
      <c r="Q39" s="40"/>
      <c r="R39" s="183"/>
      <c r="S39" s="184"/>
      <c r="T39" s="184"/>
      <c r="U39" s="184"/>
      <c r="V39" s="185"/>
      <c r="W39" s="41" t="s">
        <v>18</v>
      </c>
      <c r="X39" s="41"/>
      <c r="Y39" s="41"/>
    </row>
    <row r="40" spans="1:25" s="42" customFormat="1" ht="26.25" customHeight="1">
      <c r="A40" s="28"/>
      <c r="B40" s="29"/>
      <c r="C40" s="30"/>
      <c r="D40" s="31"/>
      <c r="E40" s="32">
        <f t="shared" si="2"/>
        <v>0</v>
      </c>
      <c r="F40" s="33"/>
      <c r="G40" s="33"/>
      <c r="H40" s="34">
        <f t="shared" si="11"/>
        <v>0</v>
      </c>
      <c r="I40" s="35"/>
      <c r="J40" s="36">
        <f t="shared" si="10"/>
        <v>-90</v>
      </c>
      <c r="K40" s="37"/>
      <c r="L40" s="38"/>
      <c r="M40" s="39"/>
      <c r="N40" s="96"/>
      <c r="O40" s="112"/>
      <c r="P40" s="38"/>
      <c r="Q40" s="40"/>
      <c r="R40" s="183"/>
      <c r="S40" s="184"/>
      <c r="T40" s="184"/>
      <c r="U40" s="184"/>
      <c r="V40" s="185"/>
      <c r="W40" s="41" t="s">
        <v>18</v>
      </c>
      <c r="X40" s="41"/>
      <c r="Y40" s="41"/>
    </row>
    <row r="41" spans="1:25" s="42" customFormat="1" ht="26.25" customHeight="1">
      <c r="A41" s="28"/>
      <c r="B41" s="29"/>
      <c r="C41" s="30"/>
      <c r="D41" s="31"/>
      <c r="E41" s="32">
        <f t="shared" si="2"/>
        <v>0</v>
      </c>
      <c r="F41" s="33"/>
      <c r="G41" s="33"/>
      <c r="H41" s="34">
        <f t="shared" si="11"/>
        <v>0</v>
      </c>
      <c r="I41" s="35"/>
      <c r="J41" s="36">
        <f t="shared" si="10"/>
        <v>-90</v>
      </c>
      <c r="K41" s="37"/>
      <c r="L41" s="38"/>
      <c r="M41" s="39"/>
      <c r="N41" s="96"/>
      <c r="O41" s="112"/>
      <c r="P41" s="38"/>
      <c r="Q41" s="40"/>
      <c r="R41" s="183"/>
      <c r="S41" s="184"/>
      <c r="T41" s="184"/>
      <c r="U41" s="184"/>
      <c r="V41" s="185"/>
      <c r="W41" s="41" t="s">
        <v>18</v>
      </c>
      <c r="X41" s="41"/>
      <c r="Y41" s="41"/>
    </row>
    <row r="42" spans="1:25" s="42" customFormat="1" ht="26.25" customHeight="1">
      <c r="A42" s="28"/>
      <c r="B42" s="29"/>
      <c r="C42" s="30"/>
      <c r="D42" s="31"/>
      <c r="E42" s="32">
        <f t="shared" si="2"/>
        <v>0</v>
      </c>
      <c r="F42" s="33"/>
      <c r="G42" s="33"/>
      <c r="H42" s="34">
        <f t="shared" si="11"/>
        <v>0</v>
      </c>
      <c r="I42" s="35"/>
      <c r="J42" s="36">
        <f t="shared" si="10"/>
        <v>-90</v>
      </c>
      <c r="K42" s="37"/>
      <c r="L42" s="38"/>
      <c r="M42" s="39"/>
      <c r="N42" s="96"/>
      <c r="O42" s="112"/>
      <c r="P42" s="38"/>
      <c r="Q42" s="40"/>
      <c r="R42" s="183"/>
      <c r="S42" s="184"/>
      <c r="T42" s="184"/>
      <c r="U42" s="184"/>
      <c r="V42" s="185"/>
      <c r="W42" s="41" t="s">
        <v>18</v>
      </c>
      <c r="X42" s="41"/>
      <c r="Y42" s="41"/>
    </row>
    <row r="43" spans="1:25" s="42" customFormat="1" ht="26.25" customHeight="1">
      <c r="A43" s="28"/>
      <c r="B43" s="29"/>
      <c r="C43" s="30"/>
      <c r="D43" s="31"/>
      <c r="E43" s="32">
        <f t="shared" si="2"/>
        <v>0</v>
      </c>
      <c r="F43" s="33"/>
      <c r="G43" s="33"/>
      <c r="H43" s="34">
        <f>E43-G43-F43</f>
        <v>0</v>
      </c>
      <c r="I43" s="35"/>
      <c r="J43" s="36">
        <f t="shared" si="10"/>
        <v>-90</v>
      </c>
      <c r="K43" s="37"/>
      <c r="L43" s="38"/>
      <c r="M43" s="39"/>
      <c r="N43" s="96"/>
      <c r="O43" s="112"/>
      <c r="P43" s="38"/>
      <c r="Q43" s="40"/>
      <c r="R43" s="183"/>
      <c r="S43" s="184"/>
      <c r="T43" s="184"/>
      <c r="U43" s="184"/>
      <c r="V43" s="185"/>
      <c r="W43" s="41" t="s">
        <v>18</v>
      </c>
      <c r="X43" s="41"/>
      <c r="Y43" s="41"/>
    </row>
    <row r="44" spans="1:25" s="42" customFormat="1" ht="26.25" customHeight="1">
      <c r="A44" s="28"/>
      <c r="B44" s="29"/>
      <c r="C44" s="30"/>
      <c r="D44" s="31"/>
      <c r="E44" s="32">
        <f t="shared" si="2"/>
        <v>0</v>
      </c>
      <c r="F44" s="33"/>
      <c r="G44" s="33"/>
      <c r="H44" s="34">
        <f t="shared" ref="H44:H49" si="12">E44-G44-F44</f>
        <v>0</v>
      </c>
      <c r="I44" s="35"/>
      <c r="J44" s="36">
        <f t="shared" si="10"/>
        <v>-90</v>
      </c>
      <c r="K44" s="37"/>
      <c r="L44" s="38"/>
      <c r="M44" s="39"/>
      <c r="N44" s="96"/>
      <c r="O44" s="112"/>
      <c r="P44" s="38"/>
      <c r="Q44" s="40"/>
      <c r="R44" s="183"/>
      <c r="S44" s="184"/>
      <c r="T44" s="184"/>
      <c r="U44" s="184"/>
      <c r="V44" s="185"/>
      <c r="W44" s="41" t="s">
        <v>18</v>
      </c>
      <c r="X44" s="41"/>
      <c r="Y44" s="41"/>
    </row>
    <row r="45" spans="1:25" s="42" customFormat="1" ht="26.25" customHeight="1">
      <c r="A45" s="28"/>
      <c r="B45" s="29"/>
      <c r="C45" s="30"/>
      <c r="D45" s="31"/>
      <c r="E45" s="32">
        <f t="shared" si="2"/>
        <v>0</v>
      </c>
      <c r="F45" s="33"/>
      <c r="G45" s="33"/>
      <c r="H45" s="34">
        <f t="shared" si="12"/>
        <v>0</v>
      </c>
      <c r="I45" s="35"/>
      <c r="J45" s="36">
        <f t="shared" si="10"/>
        <v>-90</v>
      </c>
      <c r="K45" s="37"/>
      <c r="L45" s="38"/>
      <c r="M45" s="39"/>
      <c r="N45" s="96"/>
      <c r="O45" s="112"/>
      <c r="P45" s="38"/>
      <c r="Q45" s="40"/>
      <c r="R45" s="183"/>
      <c r="S45" s="184"/>
      <c r="T45" s="184"/>
      <c r="U45" s="184"/>
      <c r="V45" s="185"/>
      <c r="W45" s="41" t="s">
        <v>18</v>
      </c>
      <c r="X45" s="41"/>
      <c r="Y45" s="41"/>
    </row>
    <row r="46" spans="1:25" s="42" customFormat="1" ht="26.25" customHeight="1">
      <c r="A46" s="28"/>
      <c r="B46" s="29"/>
      <c r="C46" s="30"/>
      <c r="D46" s="31"/>
      <c r="E46" s="32">
        <f t="shared" si="2"/>
        <v>0</v>
      </c>
      <c r="F46" s="33"/>
      <c r="G46" s="33"/>
      <c r="H46" s="34">
        <f t="shared" si="12"/>
        <v>0</v>
      </c>
      <c r="I46" s="35"/>
      <c r="J46" s="36">
        <f t="shared" si="10"/>
        <v>-90</v>
      </c>
      <c r="K46" s="37"/>
      <c r="L46" s="38"/>
      <c r="M46" s="39"/>
      <c r="N46" s="96"/>
      <c r="O46" s="112"/>
      <c r="P46" s="38"/>
      <c r="Q46" s="40"/>
      <c r="R46" s="183"/>
      <c r="S46" s="184"/>
      <c r="T46" s="184"/>
      <c r="U46" s="184"/>
      <c r="V46" s="185"/>
      <c r="W46" s="41" t="s">
        <v>18</v>
      </c>
      <c r="X46" s="41"/>
      <c r="Y46" s="41"/>
    </row>
    <row r="47" spans="1:25" s="42" customFormat="1" ht="26.25" customHeight="1">
      <c r="A47" s="28"/>
      <c r="B47" s="29"/>
      <c r="C47" s="30"/>
      <c r="D47" s="31"/>
      <c r="E47" s="32">
        <f t="shared" si="2"/>
        <v>0</v>
      </c>
      <c r="F47" s="33"/>
      <c r="G47" s="33"/>
      <c r="H47" s="34">
        <f t="shared" si="12"/>
        <v>0</v>
      </c>
      <c r="I47" s="35"/>
      <c r="J47" s="36">
        <f t="shared" si="10"/>
        <v>-90</v>
      </c>
      <c r="K47" s="37"/>
      <c r="L47" s="38"/>
      <c r="M47" s="39"/>
      <c r="N47" s="96"/>
      <c r="O47" s="112"/>
      <c r="P47" s="38"/>
      <c r="Q47" s="40"/>
      <c r="R47" s="183"/>
      <c r="S47" s="184"/>
      <c r="T47" s="184"/>
      <c r="U47" s="184"/>
      <c r="V47" s="185"/>
      <c r="W47" s="41" t="s">
        <v>18</v>
      </c>
      <c r="X47" s="41"/>
      <c r="Y47" s="41"/>
    </row>
    <row r="48" spans="1:25" s="42" customFormat="1" ht="26.25" customHeight="1">
      <c r="A48" s="28"/>
      <c r="B48" s="29"/>
      <c r="C48" s="30"/>
      <c r="D48" s="31"/>
      <c r="E48" s="32">
        <f t="shared" si="2"/>
        <v>0</v>
      </c>
      <c r="F48" s="33"/>
      <c r="G48" s="33"/>
      <c r="H48" s="34">
        <f t="shared" si="12"/>
        <v>0</v>
      </c>
      <c r="I48" s="35"/>
      <c r="J48" s="36">
        <f t="shared" si="10"/>
        <v>-90</v>
      </c>
      <c r="K48" s="37"/>
      <c r="L48" s="38"/>
      <c r="M48" s="39"/>
      <c r="N48" s="96"/>
      <c r="O48" s="112"/>
      <c r="P48" s="38"/>
      <c r="Q48" s="40"/>
      <c r="R48" s="183"/>
      <c r="S48" s="184"/>
      <c r="T48" s="184"/>
      <c r="U48" s="184"/>
      <c r="V48" s="185"/>
      <c r="W48" s="41" t="s">
        <v>18</v>
      </c>
      <c r="X48" s="41"/>
      <c r="Y48" s="41"/>
    </row>
    <row r="49" spans="1:26" s="42" customFormat="1" ht="26.25" customHeight="1">
      <c r="A49" s="28"/>
      <c r="B49" s="29"/>
      <c r="C49" s="30"/>
      <c r="D49" s="31"/>
      <c r="E49" s="32">
        <f t="shared" si="2"/>
        <v>0</v>
      </c>
      <c r="F49" s="33"/>
      <c r="G49" s="33"/>
      <c r="H49" s="34">
        <f t="shared" si="12"/>
        <v>0</v>
      </c>
      <c r="I49" s="35"/>
      <c r="J49" s="36">
        <f t="shared" si="10"/>
        <v>-90</v>
      </c>
      <c r="K49" s="37"/>
      <c r="L49" s="38"/>
      <c r="M49" s="39"/>
      <c r="N49" s="96"/>
      <c r="O49" s="112"/>
      <c r="P49" s="38"/>
      <c r="Q49" s="40"/>
      <c r="R49" s="183"/>
      <c r="S49" s="184"/>
      <c r="T49" s="184"/>
      <c r="U49" s="184"/>
      <c r="V49" s="185"/>
      <c r="W49" s="41" t="s">
        <v>18</v>
      </c>
      <c r="X49" s="41"/>
      <c r="Y49" s="41"/>
    </row>
    <row r="50" spans="1:26" s="42" customFormat="1" ht="26.25" customHeight="1">
      <c r="A50" s="28"/>
      <c r="B50" s="29"/>
      <c r="C50" s="30"/>
      <c r="D50" s="31"/>
      <c r="E50" s="32">
        <f t="shared" si="2"/>
        <v>0</v>
      </c>
      <c r="F50" s="33"/>
      <c r="G50" s="33"/>
      <c r="H50" s="34">
        <f>E50-G50-F50</f>
        <v>0</v>
      </c>
      <c r="I50" s="35"/>
      <c r="J50" s="36">
        <f t="shared" si="10"/>
        <v>-90</v>
      </c>
      <c r="K50" s="37"/>
      <c r="L50" s="38"/>
      <c r="M50" s="39"/>
      <c r="N50" s="96"/>
      <c r="O50" s="112"/>
      <c r="P50" s="38"/>
      <c r="Q50" s="40"/>
      <c r="R50" s="183"/>
      <c r="S50" s="184"/>
      <c r="T50" s="184"/>
      <c r="U50" s="184"/>
      <c r="V50" s="185"/>
      <c r="W50" s="41" t="s">
        <v>18</v>
      </c>
      <c r="X50" s="41"/>
      <c r="Y50" s="41"/>
    </row>
    <row r="51" spans="1:26" s="42" customFormat="1" ht="26.25" customHeight="1">
      <c r="A51" s="28"/>
      <c r="B51" s="29"/>
      <c r="C51" s="30"/>
      <c r="D51" s="31"/>
      <c r="E51" s="32">
        <f t="shared" si="2"/>
        <v>0</v>
      </c>
      <c r="F51" s="33"/>
      <c r="G51" s="33"/>
      <c r="H51" s="34">
        <f t="shared" ref="H51:H57" si="13">E51-G51-F51</f>
        <v>0</v>
      </c>
      <c r="I51" s="35"/>
      <c r="J51" s="36">
        <f t="shared" si="10"/>
        <v>-90</v>
      </c>
      <c r="K51" s="37"/>
      <c r="L51" s="38"/>
      <c r="M51" s="39"/>
      <c r="N51" s="96"/>
      <c r="O51" s="112"/>
      <c r="P51" s="38"/>
      <c r="Q51" s="40"/>
      <c r="R51" s="183"/>
      <c r="S51" s="184"/>
      <c r="T51" s="184"/>
      <c r="U51" s="184"/>
      <c r="V51" s="185"/>
      <c r="W51" s="41" t="s">
        <v>18</v>
      </c>
      <c r="X51" s="41"/>
      <c r="Y51" s="41"/>
    </row>
    <row r="52" spans="1:26" s="42" customFormat="1" ht="26.25" customHeight="1">
      <c r="A52" s="28"/>
      <c r="B52" s="29"/>
      <c r="C52" s="30"/>
      <c r="D52" s="31"/>
      <c r="E52" s="32">
        <f t="shared" si="2"/>
        <v>0</v>
      </c>
      <c r="F52" s="33"/>
      <c r="G52" s="33"/>
      <c r="H52" s="34">
        <f t="shared" si="13"/>
        <v>0</v>
      </c>
      <c r="I52" s="35"/>
      <c r="J52" s="36">
        <f t="shared" si="10"/>
        <v>-90</v>
      </c>
      <c r="K52" s="37"/>
      <c r="L52" s="38"/>
      <c r="M52" s="39"/>
      <c r="N52" s="96"/>
      <c r="O52" s="112"/>
      <c r="P52" s="38"/>
      <c r="Q52" s="40"/>
      <c r="R52" s="183"/>
      <c r="S52" s="184"/>
      <c r="T52" s="184"/>
      <c r="U52" s="184"/>
      <c r="V52" s="185"/>
      <c r="W52" s="41" t="s">
        <v>18</v>
      </c>
      <c r="X52" s="41"/>
      <c r="Y52" s="41"/>
    </row>
    <row r="53" spans="1:26" s="42" customFormat="1" ht="26.25" customHeight="1">
      <c r="A53" s="28"/>
      <c r="B53" s="29"/>
      <c r="C53" s="30"/>
      <c r="D53" s="31"/>
      <c r="E53" s="32">
        <f t="shared" si="2"/>
        <v>0</v>
      </c>
      <c r="F53" s="33"/>
      <c r="G53" s="33"/>
      <c r="H53" s="34">
        <f t="shared" si="13"/>
        <v>0</v>
      </c>
      <c r="I53" s="35"/>
      <c r="J53" s="36">
        <f t="shared" si="10"/>
        <v>-90</v>
      </c>
      <c r="K53" s="37"/>
      <c r="L53" s="38"/>
      <c r="M53" s="39"/>
      <c r="N53" s="96"/>
      <c r="O53" s="112"/>
      <c r="P53" s="38"/>
      <c r="Q53" s="40"/>
      <c r="R53" s="183"/>
      <c r="S53" s="184"/>
      <c r="T53" s="184"/>
      <c r="U53" s="184"/>
      <c r="V53" s="185"/>
      <c r="W53" s="41" t="s">
        <v>18</v>
      </c>
      <c r="X53" s="41"/>
      <c r="Y53" s="41"/>
    </row>
    <row r="54" spans="1:26" s="42" customFormat="1" ht="26.25" customHeight="1">
      <c r="A54" s="28"/>
      <c r="B54" s="29"/>
      <c r="C54" s="30"/>
      <c r="D54" s="31"/>
      <c r="E54" s="32">
        <f t="shared" si="2"/>
        <v>0</v>
      </c>
      <c r="F54" s="33"/>
      <c r="G54" s="33"/>
      <c r="H54" s="34">
        <f t="shared" si="13"/>
        <v>0</v>
      </c>
      <c r="I54" s="35"/>
      <c r="J54" s="36">
        <f t="shared" si="10"/>
        <v>-90</v>
      </c>
      <c r="K54" s="37"/>
      <c r="L54" s="38"/>
      <c r="M54" s="39"/>
      <c r="N54" s="96"/>
      <c r="O54" s="112"/>
      <c r="P54" s="38"/>
      <c r="Q54" s="40"/>
      <c r="R54" s="183"/>
      <c r="S54" s="184"/>
      <c r="T54" s="184"/>
      <c r="U54" s="184"/>
      <c r="V54" s="185"/>
      <c r="W54" s="41" t="s">
        <v>18</v>
      </c>
      <c r="X54" s="41"/>
      <c r="Y54" s="41"/>
    </row>
    <row r="55" spans="1:26" s="42" customFormat="1" ht="26.25" customHeight="1">
      <c r="A55" s="28"/>
      <c r="B55" s="29"/>
      <c r="C55" s="30"/>
      <c r="D55" s="31"/>
      <c r="E55" s="32">
        <f t="shared" si="2"/>
        <v>0</v>
      </c>
      <c r="F55" s="33"/>
      <c r="G55" s="33"/>
      <c r="H55" s="34">
        <f t="shared" si="13"/>
        <v>0</v>
      </c>
      <c r="I55" s="35"/>
      <c r="J55" s="36">
        <f t="shared" si="10"/>
        <v>-90</v>
      </c>
      <c r="K55" s="37"/>
      <c r="L55" s="38"/>
      <c r="M55" s="39"/>
      <c r="N55" s="96"/>
      <c r="O55" s="112"/>
      <c r="P55" s="38"/>
      <c r="Q55" s="40"/>
      <c r="R55" s="183"/>
      <c r="S55" s="184"/>
      <c r="T55" s="184"/>
      <c r="U55" s="184"/>
      <c r="V55" s="185"/>
      <c r="W55" s="41" t="s">
        <v>18</v>
      </c>
      <c r="X55" s="41"/>
      <c r="Y55" s="41"/>
    </row>
    <row r="56" spans="1:26" s="42" customFormat="1" ht="26.25" customHeight="1">
      <c r="A56" s="28"/>
      <c r="B56" s="29"/>
      <c r="C56" s="30"/>
      <c r="D56" s="31"/>
      <c r="E56" s="32">
        <f t="shared" si="2"/>
        <v>0</v>
      </c>
      <c r="F56" s="33"/>
      <c r="G56" s="33"/>
      <c r="H56" s="34">
        <f t="shared" si="13"/>
        <v>0</v>
      </c>
      <c r="I56" s="35"/>
      <c r="J56" s="36">
        <f t="shared" si="10"/>
        <v>-90</v>
      </c>
      <c r="K56" s="37"/>
      <c r="L56" s="38"/>
      <c r="M56" s="39"/>
      <c r="N56" s="96"/>
      <c r="O56" s="112"/>
      <c r="P56" s="38"/>
      <c r="Q56" s="40"/>
      <c r="R56" s="183"/>
      <c r="S56" s="184"/>
      <c r="T56" s="184"/>
      <c r="U56" s="184"/>
      <c r="V56" s="185"/>
      <c r="W56" s="41" t="s">
        <v>18</v>
      </c>
      <c r="X56" s="41"/>
      <c r="Y56" s="41"/>
    </row>
    <row r="57" spans="1:26" s="42" customFormat="1" ht="26.25" customHeight="1">
      <c r="A57" s="28"/>
      <c r="B57" s="29"/>
      <c r="C57" s="30"/>
      <c r="D57" s="31"/>
      <c r="E57" s="32">
        <f t="shared" si="2"/>
        <v>0</v>
      </c>
      <c r="F57" s="33"/>
      <c r="G57" s="33"/>
      <c r="H57" s="34">
        <f t="shared" si="13"/>
        <v>0</v>
      </c>
      <c r="I57" s="35"/>
      <c r="J57" s="36">
        <f t="shared" si="10"/>
        <v>-90</v>
      </c>
      <c r="K57" s="37"/>
      <c r="L57" s="38"/>
      <c r="M57" s="39"/>
      <c r="N57" s="96"/>
      <c r="O57" s="112"/>
      <c r="P57" s="38"/>
      <c r="Q57" s="40"/>
      <c r="R57" s="183"/>
      <c r="S57" s="184"/>
      <c r="T57" s="184"/>
      <c r="U57" s="184"/>
      <c r="V57" s="185"/>
      <c r="W57" s="41" t="s">
        <v>18</v>
      </c>
      <c r="X57" s="41"/>
      <c r="Y57" s="41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1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89"/>
      <c r="S58" s="190"/>
      <c r="T58" s="190"/>
      <c r="U58" s="190"/>
      <c r="V58" s="191"/>
      <c r="W58" s="41"/>
      <c r="X58" s="41" t="s">
        <v>18</v>
      </c>
      <c r="Y58" s="41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92"/>
      <c r="S59" s="193"/>
      <c r="T59" s="193"/>
      <c r="U59" s="193"/>
      <c r="V59" s="194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 t="shared" ref="I60:Q60" si="14">SUM(I2:I59)</f>
        <v>0</v>
      </c>
      <c r="J60" s="73" t="e">
        <f t="shared" si="14"/>
        <v>#VALUE!</v>
      </c>
      <c r="K60" s="74">
        <f t="shared" si="14"/>
        <v>0</v>
      </c>
      <c r="L60" s="75">
        <f t="shared" si="14"/>
        <v>0</v>
      </c>
      <c r="M60" s="76">
        <f t="shared" si="14"/>
        <v>0</v>
      </c>
      <c r="N60" s="99">
        <f t="shared" si="14"/>
        <v>0</v>
      </c>
      <c r="O60" s="110">
        <f t="shared" si="14"/>
        <v>0</v>
      </c>
      <c r="P60" s="104">
        <f t="shared" si="14"/>
        <v>0</v>
      </c>
      <c r="Q60" s="76">
        <f t="shared" si="14"/>
        <v>0</v>
      </c>
      <c r="R60" s="77">
        <f>SUM(L60:Q60)</f>
        <v>0</v>
      </c>
      <c r="S60" s="195" t="s">
        <v>19</v>
      </c>
      <c r="T60" s="196"/>
      <c r="U60" s="196"/>
      <c r="V60" s="197"/>
      <c r="W60" s="78">
        <v>1</v>
      </c>
      <c r="X60" s="78"/>
      <c r="Y60" s="78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86"/>
      <c r="T61" s="187"/>
      <c r="U61" s="187"/>
      <c r="V61" s="188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0:V50"/>
    <mergeCell ref="R51:V51"/>
    <mergeCell ref="R52:V52"/>
    <mergeCell ref="R53:V53"/>
    <mergeCell ref="R54:V54"/>
    <mergeCell ref="R55:V55"/>
    <mergeCell ref="R56:V56"/>
    <mergeCell ref="R57:V57"/>
    <mergeCell ref="R58:V58"/>
    <mergeCell ref="R59:V59"/>
    <mergeCell ref="S60:V60"/>
    <mergeCell ref="R49:V49"/>
    <mergeCell ref="R38:V38"/>
    <mergeCell ref="R39:V39"/>
    <mergeCell ref="R40:V40"/>
    <mergeCell ref="R41:V41"/>
    <mergeCell ref="R42:V42"/>
    <mergeCell ref="R43:V43"/>
    <mergeCell ref="R44:V44"/>
    <mergeCell ref="R45:V45"/>
    <mergeCell ref="R46:V46"/>
    <mergeCell ref="R47:V47"/>
    <mergeCell ref="R48:V48"/>
    <mergeCell ref="R7:V7"/>
    <mergeCell ref="R33:V33"/>
    <mergeCell ref="R34:V34"/>
    <mergeCell ref="R35:V35"/>
    <mergeCell ref="R36:V36"/>
    <mergeCell ref="R23:V23"/>
    <mergeCell ref="R12:V12"/>
    <mergeCell ref="R13:V13"/>
    <mergeCell ref="R14:V14"/>
    <mergeCell ref="R15:V15"/>
    <mergeCell ref="R16:V16"/>
    <mergeCell ref="R17:V17"/>
    <mergeCell ref="R18:V18"/>
    <mergeCell ref="R19:V19"/>
    <mergeCell ref="R20:V20"/>
    <mergeCell ref="R21:V21"/>
    <mergeCell ref="R37:V37"/>
    <mergeCell ref="R8:V8"/>
    <mergeCell ref="R9:V9"/>
    <mergeCell ref="R10:V10"/>
    <mergeCell ref="R11:V11"/>
    <mergeCell ref="R22:V22"/>
    <mergeCell ref="R30:V30"/>
    <mergeCell ref="R31:V31"/>
    <mergeCell ref="R32:V32"/>
    <mergeCell ref="R24:V24"/>
    <mergeCell ref="R25:V25"/>
    <mergeCell ref="R26:V26"/>
    <mergeCell ref="R27:V27"/>
    <mergeCell ref="R28:V28"/>
    <mergeCell ref="R29:V29"/>
    <mergeCell ref="R6:V6"/>
    <mergeCell ref="R1:V1"/>
    <mergeCell ref="R2:V2"/>
    <mergeCell ref="R3:V3"/>
    <mergeCell ref="R4:V4"/>
    <mergeCell ref="R5:V5"/>
  </mergeCells>
  <conditionalFormatting sqref="J1:J61">
    <cfRule type="cellIs" dxfId="31" priority="5" stopIfTrue="1" operator="equal">
      <formula>-90</formula>
    </cfRule>
  </conditionalFormatting>
  <conditionalFormatting sqref="J3:J58">
    <cfRule type="cellIs" dxfId="30" priority="6" operator="equal">
      <formula>0</formula>
    </cfRule>
    <cfRule type="cellIs" dxfId="29" priority="7" operator="lessThan">
      <formula>0</formula>
    </cfRule>
    <cfRule type="cellIs" dxfId="28" priority="8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02A4-CA86-446D-BFBE-329C042A47C0}">
  <sheetPr>
    <tabColor theme="1"/>
  </sheetPr>
  <dimension ref="A1:AM63"/>
  <sheetViews>
    <sheetView zoomScale="80" zoomScaleNormal="80" workbookViewId="0">
      <pane ySplit="2" topLeftCell="A3" activePane="bottomLeft" state="frozen"/>
      <selection sqref="A1:W1"/>
      <selection pane="bottomLeft" activeCell="B1" sqref="B1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66" bestFit="1" customWidth="1"/>
    <col min="26" max="26" width="2" style="66" bestFit="1" customWidth="1"/>
    <col min="27" max="29" width="3.625" style="66" bestFit="1" customWidth="1"/>
    <col min="30" max="30" width="2" style="66" bestFit="1" customWidth="1"/>
    <col min="31" max="33" width="3.625" style="66" bestFit="1" customWidth="1"/>
    <col min="34" max="34" width="2" style="66" bestFit="1" customWidth="1"/>
    <col min="35" max="36" width="3.625" style="66" bestFit="1" customWidth="1"/>
    <col min="37" max="38" width="3.625" style="27" bestFit="1" customWidth="1"/>
  </cols>
  <sheetData>
    <row r="1" spans="1:38" s="14" customFormat="1" ht="82.5">
      <c r="A1" s="125">
        <v>45369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77" t="s">
        <v>14</v>
      </c>
      <c r="S1" s="178"/>
      <c r="T1" s="178"/>
      <c r="U1" s="178"/>
      <c r="V1" s="179"/>
      <c r="W1" s="119" t="s">
        <v>15</v>
      </c>
      <c r="X1" s="144" t="s">
        <v>15</v>
      </c>
      <c r="Y1" s="145" t="s">
        <v>68</v>
      </c>
      <c r="Z1" s="146"/>
      <c r="AA1" s="147" t="s">
        <v>69</v>
      </c>
      <c r="AB1" s="148" t="s">
        <v>16</v>
      </c>
      <c r="AC1" s="149" t="s">
        <v>68</v>
      </c>
      <c r="AD1" s="150"/>
      <c r="AE1" s="151" t="s">
        <v>69</v>
      </c>
      <c r="AF1" s="152" t="s">
        <v>17</v>
      </c>
      <c r="AG1" s="153" t="s">
        <v>68</v>
      </c>
      <c r="AH1" s="154"/>
      <c r="AI1" s="155" t="s">
        <v>69</v>
      </c>
      <c r="AJ1" s="156" t="s">
        <v>70</v>
      </c>
      <c r="AK1" s="119" t="s">
        <v>16</v>
      </c>
      <c r="AL1" s="119" t="s">
        <v>17</v>
      </c>
    </row>
    <row r="2" spans="1:38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80"/>
      <c r="S2" s="181"/>
      <c r="T2" s="181"/>
      <c r="U2" s="181"/>
      <c r="V2" s="182"/>
      <c r="W2" s="121"/>
      <c r="X2" s="121"/>
      <c r="Y2" s="157"/>
      <c r="Z2" s="158"/>
      <c r="AA2" s="159"/>
      <c r="AB2" s="121"/>
      <c r="AC2" s="157"/>
      <c r="AD2" s="158"/>
      <c r="AE2" s="159"/>
      <c r="AF2" s="121"/>
      <c r="AG2" s="157"/>
      <c r="AH2" s="158"/>
      <c r="AI2" s="159"/>
      <c r="AJ2" s="121"/>
      <c r="AK2" s="121"/>
      <c r="AL2" s="121"/>
    </row>
    <row r="3" spans="1:38" s="42" customForma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83"/>
      <c r="S3" s="184"/>
      <c r="T3" s="184"/>
      <c r="U3" s="184"/>
      <c r="V3" s="185"/>
      <c r="W3" s="39" t="s">
        <v>18</v>
      </c>
      <c r="X3" s="48"/>
      <c r="Y3" s="128" t="s">
        <v>18</v>
      </c>
      <c r="Z3" s="129" t="s">
        <v>18</v>
      </c>
      <c r="AA3" s="130" t="s">
        <v>18</v>
      </c>
      <c r="AB3" s="131" t="s">
        <v>18</v>
      </c>
      <c r="AC3" s="132" t="s">
        <v>18</v>
      </c>
      <c r="AD3" s="133" t="s">
        <v>18</v>
      </c>
      <c r="AE3" s="134" t="s">
        <v>18</v>
      </c>
      <c r="AF3" s="135" t="s">
        <v>18</v>
      </c>
      <c r="AG3" s="136" t="s">
        <v>18</v>
      </c>
      <c r="AH3" s="137" t="s">
        <v>18</v>
      </c>
      <c r="AI3" s="138" t="s">
        <v>18</v>
      </c>
      <c r="AJ3" s="139" t="s">
        <v>18</v>
      </c>
      <c r="AK3" s="39"/>
      <c r="AL3" s="39"/>
    </row>
    <row r="4" spans="1:38" s="42" customForma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83"/>
      <c r="S4" s="184"/>
      <c r="T4" s="184"/>
      <c r="U4" s="184"/>
      <c r="V4" s="185"/>
      <c r="W4" s="39" t="s">
        <v>18</v>
      </c>
      <c r="X4" s="48" t="s">
        <v>18</v>
      </c>
      <c r="Y4" s="128"/>
      <c r="Z4" s="129" t="s">
        <v>48</v>
      </c>
      <c r="AA4" s="130"/>
      <c r="AB4" s="131">
        <f t="shared" ref="AB4:AB37" si="3">Y4+AA4</f>
        <v>0</v>
      </c>
      <c r="AC4" s="132"/>
      <c r="AD4" s="133" t="s">
        <v>48</v>
      </c>
      <c r="AE4" s="134"/>
      <c r="AF4" s="135">
        <f t="shared" ref="AF4:AF37" si="4">AC4+AE4</f>
        <v>0</v>
      </c>
      <c r="AG4" s="136"/>
      <c r="AH4" s="137" t="s">
        <v>48</v>
      </c>
      <c r="AI4" s="138"/>
      <c r="AJ4" s="139">
        <f t="shared" ref="AJ4:AJ37" si="5">AG4+AI4</f>
        <v>0</v>
      </c>
      <c r="AK4" s="39"/>
      <c r="AL4" s="39"/>
    </row>
    <row r="5" spans="1:38" s="42" customForma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83"/>
      <c r="S5" s="184"/>
      <c r="T5" s="184"/>
      <c r="U5" s="184"/>
      <c r="V5" s="185"/>
      <c r="W5" s="39" t="s">
        <v>18</v>
      </c>
      <c r="X5" s="48" t="s">
        <v>18</v>
      </c>
      <c r="Y5" s="128"/>
      <c r="Z5" s="129" t="s">
        <v>48</v>
      </c>
      <c r="AA5" s="130"/>
      <c r="AB5" s="131">
        <f t="shared" si="3"/>
        <v>0</v>
      </c>
      <c r="AC5" s="132"/>
      <c r="AD5" s="133" t="s">
        <v>48</v>
      </c>
      <c r="AE5" s="134"/>
      <c r="AF5" s="135">
        <f t="shared" si="4"/>
        <v>0</v>
      </c>
      <c r="AG5" s="136"/>
      <c r="AH5" s="137" t="s">
        <v>48</v>
      </c>
      <c r="AI5" s="138"/>
      <c r="AJ5" s="139">
        <f t="shared" si="5"/>
        <v>0</v>
      </c>
      <c r="AK5" s="39"/>
      <c r="AL5" s="39"/>
    </row>
    <row r="6" spans="1:38" s="42" customForma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83"/>
      <c r="S6" s="184"/>
      <c r="T6" s="184"/>
      <c r="U6" s="184"/>
      <c r="V6" s="185"/>
      <c r="W6" s="39" t="s">
        <v>18</v>
      </c>
      <c r="X6" s="48" t="s">
        <v>18</v>
      </c>
      <c r="Y6" s="128"/>
      <c r="Z6" s="129" t="s">
        <v>48</v>
      </c>
      <c r="AA6" s="130"/>
      <c r="AB6" s="131">
        <f t="shared" si="3"/>
        <v>0</v>
      </c>
      <c r="AC6" s="132"/>
      <c r="AD6" s="133" t="s">
        <v>48</v>
      </c>
      <c r="AE6" s="134"/>
      <c r="AF6" s="135">
        <f t="shared" si="4"/>
        <v>0</v>
      </c>
      <c r="AG6" s="136"/>
      <c r="AH6" s="137" t="s">
        <v>48</v>
      </c>
      <c r="AI6" s="138"/>
      <c r="AJ6" s="139">
        <f t="shared" si="5"/>
        <v>0</v>
      </c>
      <c r="AK6" s="39"/>
      <c r="AL6" s="39"/>
    </row>
    <row r="7" spans="1:38" s="42" customForma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83"/>
      <c r="S7" s="184"/>
      <c r="T7" s="184"/>
      <c r="U7" s="184"/>
      <c r="V7" s="185"/>
      <c r="W7" s="39" t="s">
        <v>18</v>
      </c>
      <c r="X7" s="48" t="s">
        <v>18</v>
      </c>
      <c r="Y7" s="128"/>
      <c r="Z7" s="129" t="s">
        <v>48</v>
      </c>
      <c r="AA7" s="130"/>
      <c r="AB7" s="131">
        <f t="shared" si="3"/>
        <v>0</v>
      </c>
      <c r="AC7" s="132"/>
      <c r="AD7" s="133" t="s">
        <v>48</v>
      </c>
      <c r="AE7" s="134"/>
      <c r="AF7" s="135">
        <f t="shared" si="4"/>
        <v>0</v>
      </c>
      <c r="AG7" s="136"/>
      <c r="AH7" s="137" t="s">
        <v>48</v>
      </c>
      <c r="AI7" s="138"/>
      <c r="AJ7" s="139">
        <f t="shared" si="5"/>
        <v>0</v>
      </c>
      <c r="AK7" s="39"/>
      <c r="AL7" s="39"/>
    </row>
    <row r="8" spans="1:38" s="42" customForma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83"/>
      <c r="S8" s="184"/>
      <c r="T8" s="184"/>
      <c r="U8" s="184"/>
      <c r="V8" s="185"/>
      <c r="W8" s="39" t="s">
        <v>18</v>
      </c>
      <c r="X8" s="48" t="s">
        <v>18</v>
      </c>
      <c r="Y8" s="128"/>
      <c r="Z8" s="129" t="s">
        <v>48</v>
      </c>
      <c r="AA8" s="130"/>
      <c r="AB8" s="131">
        <f t="shared" si="3"/>
        <v>0</v>
      </c>
      <c r="AC8" s="132"/>
      <c r="AD8" s="133" t="s">
        <v>48</v>
      </c>
      <c r="AE8" s="134"/>
      <c r="AF8" s="135">
        <f t="shared" si="4"/>
        <v>0</v>
      </c>
      <c r="AG8" s="136"/>
      <c r="AH8" s="137" t="s">
        <v>48</v>
      </c>
      <c r="AI8" s="138"/>
      <c r="AJ8" s="139">
        <f t="shared" si="5"/>
        <v>0</v>
      </c>
      <c r="AK8" s="39"/>
      <c r="AL8" s="39"/>
    </row>
    <row r="9" spans="1:38" s="42" customForma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83"/>
      <c r="S9" s="184"/>
      <c r="T9" s="184"/>
      <c r="U9" s="184"/>
      <c r="V9" s="185"/>
      <c r="W9" s="39" t="s">
        <v>18</v>
      </c>
      <c r="X9" s="48" t="s">
        <v>18</v>
      </c>
      <c r="Y9" s="128"/>
      <c r="Z9" s="129" t="s">
        <v>48</v>
      </c>
      <c r="AA9" s="130"/>
      <c r="AB9" s="131">
        <f t="shared" si="3"/>
        <v>0</v>
      </c>
      <c r="AC9" s="132"/>
      <c r="AD9" s="133" t="s">
        <v>48</v>
      </c>
      <c r="AE9" s="134"/>
      <c r="AF9" s="135">
        <f t="shared" si="4"/>
        <v>0</v>
      </c>
      <c r="AG9" s="136"/>
      <c r="AH9" s="137" t="s">
        <v>48</v>
      </c>
      <c r="AI9" s="138"/>
      <c r="AJ9" s="139">
        <f t="shared" si="5"/>
        <v>0</v>
      </c>
      <c r="AK9" s="39"/>
      <c r="AL9" s="39"/>
    </row>
    <row r="10" spans="1:38" s="42" customForma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83"/>
      <c r="S10" s="184"/>
      <c r="T10" s="184"/>
      <c r="U10" s="184"/>
      <c r="V10" s="185"/>
      <c r="W10" s="39" t="s">
        <v>18</v>
      </c>
      <c r="X10" s="48" t="s">
        <v>18</v>
      </c>
      <c r="Y10" s="128"/>
      <c r="Z10" s="129" t="s">
        <v>48</v>
      </c>
      <c r="AA10" s="130"/>
      <c r="AB10" s="131">
        <f t="shared" si="3"/>
        <v>0</v>
      </c>
      <c r="AC10" s="132"/>
      <c r="AD10" s="133" t="s">
        <v>48</v>
      </c>
      <c r="AE10" s="134"/>
      <c r="AF10" s="135">
        <f t="shared" si="4"/>
        <v>0</v>
      </c>
      <c r="AG10" s="136"/>
      <c r="AH10" s="137" t="s">
        <v>48</v>
      </c>
      <c r="AI10" s="138"/>
      <c r="AJ10" s="139">
        <f t="shared" si="5"/>
        <v>0</v>
      </c>
      <c r="AK10" s="39"/>
      <c r="AL10" s="39"/>
    </row>
    <row r="11" spans="1:38" s="42" customForma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6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83"/>
      <c r="S11" s="184"/>
      <c r="T11" s="184"/>
      <c r="U11" s="184"/>
      <c r="V11" s="185"/>
      <c r="W11" s="39" t="s">
        <v>18</v>
      </c>
      <c r="X11" s="48" t="s">
        <v>18</v>
      </c>
      <c r="Y11" s="128"/>
      <c r="Z11" s="129" t="s">
        <v>48</v>
      </c>
      <c r="AA11" s="130"/>
      <c r="AB11" s="131">
        <f t="shared" si="3"/>
        <v>0</v>
      </c>
      <c r="AC11" s="132"/>
      <c r="AD11" s="133" t="s">
        <v>48</v>
      </c>
      <c r="AE11" s="134"/>
      <c r="AF11" s="135">
        <f t="shared" si="4"/>
        <v>0</v>
      </c>
      <c r="AG11" s="136"/>
      <c r="AH11" s="137" t="s">
        <v>48</v>
      </c>
      <c r="AI11" s="138"/>
      <c r="AJ11" s="139">
        <f t="shared" si="5"/>
        <v>0</v>
      </c>
      <c r="AK11" s="39"/>
      <c r="AL11" s="39"/>
    </row>
    <row r="12" spans="1:38" s="42" customForma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6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83"/>
      <c r="S12" s="184"/>
      <c r="T12" s="184"/>
      <c r="U12" s="184"/>
      <c r="V12" s="185"/>
      <c r="W12" s="39" t="s">
        <v>18</v>
      </c>
      <c r="X12" s="48" t="s">
        <v>18</v>
      </c>
      <c r="Y12" s="128"/>
      <c r="Z12" s="129" t="s">
        <v>48</v>
      </c>
      <c r="AA12" s="130"/>
      <c r="AB12" s="131">
        <f t="shared" si="3"/>
        <v>0</v>
      </c>
      <c r="AC12" s="132"/>
      <c r="AD12" s="133" t="s">
        <v>48</v>
      </c>
      <c r="AE12" s="134"/>
      <c r="AF12" s="135">
        <f t="shared" si="4"/>
        <v>0</v>
      </c>
      <c r="AG12" s="136"/>
      <c r="AH12" s="137" t="s">
        <v>48</v>
      </c>
      <c r="AI12" s="138"/>
      <c r="AJ12" s="139">
        <f t="shared" si="5"/>
        <v>0</v>
      </c>
      <c r="AK12" s="39"/>
      <c r="AL12" s="39"/>
    </row>
    <row r="13" spans="1:38" s="42" customForma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6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83"/>
      <c r="S13" s="184"/>
      <c r="T13" s="184"/>
      <c r="U13" s="184"/>
      <c r="V13" s="185"/>
      <c r="W13" s="39" t="s">
        <v>18</v>
      </c>
      <c r="X13" s="48" t="s">
        <v>18</v>
      </c>
      <c r="Y13" s="128"/>
      <c r="Z13" s="129" t="s">
        <v>48</v>
      </c>
      <c r="AA13" s="130"/>
      <c r="AB13" s="131">
        <f t="shared" si="3"/>
        <v>0</v>
      </c>
      <c r="AC13" s="132"/>
      <c r="AD13" s="133" t="s">
        <v>48</v>
      </c>
      <c r="AE13" s="134"/>
      <c r="AF13" s="135">
        <f t="shared" si="4"/>
        <v>0</v>
      </c>
      <c r="AG13" s="136"/>
      <c r="AH13" s="137" t="s">
        <v>48</v>
      </c>
      <c r="AI13" s="138"/>
      <c r="AJ13" s="139">
        <f t="shared" si="5"/>
        <v>0</v>
      </c>
      <c r="AK13" s="39"/>
      <c r="AL13" s="39"/>
    </row>
    <row r="14" spans="1:38" s="42" customForma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6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83"/>
      <c r="S14" s="184"/>
      <c r="T14" s="184"/>
      <c r="U14" s="184"/>
      <c r="V14" s="185"/>
      <c r="W14" s="39" t="s">
        <v>18</v>
      </c>
      <c r="X14" s="48" t="s">
        <v>18</v>
      </c>
      <c r="Y14" s="128"/>
      <c r="Z14" s="129" t="s">
        <v>48</v>
      </c>
      <c r="AA14" s="130"/>
      <c r="AB14" s="131">
        <f t="shared" si="3"/>
        <v>0</v>
      </c>
      <c r="AC14" s="132"/>
      <c r="AD14" s="133" t="s">
        <v>48</v>
      </c>
      <c r="AE14" s="134"/>
      <c r="AF14" s="135">
        <f t="shared" si="4"/>
        <v>0</v>
      </c>
      <c r="AG14" s="136"/>
      <c r="AH14" s="137" t="s">
        <v>48</v>
      </c>
      <c r="AI14" s="138"/>
      <c r="AJ14" s="139">
        <f t="shared" si="5"/>
        <v>0</v>
      </c>
      <c r="AK14" s="39"/>
      <c r="AL14" s="39"/>
    </row>
    <row r="15" spans="1:38" s="42" customForma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6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83"/>
      <c r="S15" s="184"/>
      <c r="T15" s="184"/>
      <c r="U15" s="184"/>
      <c r="V15" s="185"/>
      <c r="W15" s="39" t="s">
        <v>18</v>
      </c>
      <c r="X15" s="48" t="s">
        <v>18</v>
      </c>
      <c r="Y15" s="128"/>
      <c r="Z15" s="129" t="s">
        <v>48</v>
      </c>
      <c r="AA15" s="130"/>
      <c r="AB15" s="131">
        <f t="shared" si="3"/>
        <v>0</v>
      </c>
      <c r="AC15" s="132"/>
      <c r="AD15" s="133" t="s">
        <v>48</v>
      </c>
      <c r="AE15" s="134"/>
      <c r="AF15" s="135">
        <f t="shared" si="4"/>
        <v>0</v>
      </c>
      <c r="AG15" s="136"/>
      <c r="AH15" s="137" t="s">
        <v>48</v>
      </c>
      <c r="AI15" s="138"/>
      <c r="AJ15" s="139">
        <f t="shared" si="5"/>
        <v>0</v>
      </c>
      <c r="AK15" s="39"/>
      <c r="AL15" s="39"/>
    </row>
    <row r="16" spans="1:38" s="42" customForma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6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83"/>
      <c r="S16" s="184"/>
      <c r="T16" s="184"/>
      <c r="U16" s="184"/>
      <c r="V16" s="185"/>
      <c r="W16" s="39" t="s">
        <v>18</v>
      </c>
      <c r="X16" s="48" t="s">
        <v>18</v>
      </c>
      <c r="Y16" s="128"/>
      <c r="Z16" s="129" t="s">
        <v>48</v>
      </c>
      <c r="AA16" s="130"/>
      <c r="AB16" s="131">
        <f t="shared" si="3"/>
        <v>0</v>
      </c>
      <c r="AC16" s="132"/>
      <c r="AD16" s="133" t="s">
        <v>48</v>
      </c>
      <c r="AE16" s="134"/>
      <c r="AF16" s="135">
        <f t="shared" si="4"/>
        <v>0</v>
      </c>
      <c r="AG16" s="136"/>
      <c r="AH16" s="137" t="s">
        <v>48</v>
      </c>
      <c r="AI16" s="138"/>
      <c r="AJ16" s="139">
        <f t="shared" si="5"/>
        <v>0</v>
      </c>
      <c r="AK16" s="39"/>
      <c r="AL16" s="39"/>
    </row>
    <row r="17" spans="1:38" s="42" customForma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6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83"/>
      <c r="S17" s="184"/>
      <c r="T17" s="184"/>
      <c r="U17" s="184"/>
      <c r="V17" s="185"/>
      <c r="W17" s="39" t="s">
        <v>18</v>
      </c>
      <c r="X17" s="48" t="s">
        <v>18</v>
      </c>
      <c r="Y17" s="128"/>
      <c r="Z17" s="129" t="s">
        <v>48</v>
      </c>
      <c r="AA17" s="130"/>
      <c r="AB17" s="131">
        <f t="shared" si="3"/>
        <v>0</v>
      </c>
      <c r="AC17" s="132"/>
      <c r="AD17" s="133" t="s">
        <v>48</v>
      </c>
      <c r="AE17" s="134"/>
      <c r="AF17" s="135">
        <f t="shared" si="4"/>
        <v>0</v>
      </c>
      <c r="AG17" s="136"/>
      <c r="AH17" s="137" t="s">
        <v>48</v>
      </c>
      <c r="AI17" s="138"/>
      <c r="AJ17" s="139">
        <f t="shared" si="5"/>
        <v>0</v>
      </c>
      <c r="AK17" s="39"/>
      <c r="AL17" s="39"/>
    </row>
    <row r="18" spans="1:38" s="42" customForma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6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83"/>
      <c r="S18" s="184"/>
      <c r="T18" s="184"/>
      <c r="U18" s="184"/>
      <c r="V18" s="185"/>
      <c r="W18" s="39" t="s">
        <v>18</v>
      </c>
      <c r="X18" s="48" t="s">
        <v>18</v>
      </c>
      <c r="Y18" s="128"/>
      <c r="Z18" s="129" t="s">
        <v>48</v>
      </c>
      <c r="AA18" s="130"/>
      <c r="AB18" s="131">
        <f t="shared" si="3"/>
        <v>0</v>
      </c>
      <c r="AC18" s="132"/>
      <c r="AD18" s="133" t="s">
        <v>48</v>
      </c>
      <c r="AE18" s="134"/>
      <c r="AF18" s="135">
        <f t="shared" si="4"/>
        <v>0</v>
      </c>
      <c r="AG18" s="136"/>
      <c r="AH18" s="137" t="s">
        <v>48</v>
      </c>
      <c r="AI18" s="138"/>
      <c r="AJ18" s="139">
        <f t="shared" si="5"/>
        <v>0</v>
      </c>
      <c r="AK18" s="39"/>
      <c r="AL18" s="39"/>
    </row>
    <row r="19" spans="1:38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83"/>
      <c r="S19" s="184"/>
      <c r="T19" s="184"/>
      <c r="U19" s="184"/>
      <c r="V19" s="185"/>
      <c r="W19" s="39" t="s">
        <v>18</v>
      </c>
      <c r="X19" s="48" t="s">
        <v>18</v>
      </c>
      <c r="Y19" s="128"/>
      <c r="Z19" s="129" t="s">
        <v>48</v>
      </c>
      <c r="AA19" s="130"/>
      <c r="AB19" s="131">
        <f t="shared" si="3"/>
        <v>0</v>
      </c>
      <c r="AC19" s="132"/>
      <c r="AD19" s="133" t="s">
        <v>48</v>
      </c>
      <c r="AE19" s="134"/>
      <c r="AF19" s="135">
        <f t="shared" si="4"/>
        <v>0</v>
      </c>
      <c r="AG19" s="136"/>
      <c r="AH19" s="137" t="s">
        <v>48</v>
      </c>
      <c r="AI19" s="138"/>
      <c r="AJ19" s="139">
        <f t="shared" si="5"/>
        <v>0</v>
      </c>
      <c r="AK19" s="39"/>
      <c r="AL19" s="39"/>
    </row>
    <row r="20" spans="1:38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:H24" si="7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83"/>
      <c r="S20" s="184"/>
      <c r="T20" s="184"/>
      <c r="U20" s="184"/>
      <c r="V20" s="185"/>
      <c r="W20" s="39" t="s">
        <v>18</v>
      </c>
      <c r="X20" s="48" t="s">
        <v>18</v>
      </c>
      <c r="Y20" s="128"/>
      <c r="Z20" s="129" t="s">
        <v>48</v>
      </c>
      <c r="AA20" s="130"/>
      <c r="AB20" s="131">
        <f t="shared" si="3"/>
        <v>0</v>
      </c>
      <c r="AC20" s="132"/>
      <c r="AD20" s="133" t="s">
        <v>48</v>
      </c>
      <c r="AE20" s="134"/>
      <c r="AF20" s="135">
        <f t="shared" si="4"/>
        <v>0</v>
      </c>
      <c r="AG20" s="136"/>
      <c r="AH20" s="137" t="s">
        <v>48</v>
      </c>
      <c r="AI20" s="138"/>
      <c r="AJ20" s="139">
        <f t="shared" si="5"/>
        <v>0</v>
      </c>
      <c r="AK20" s="39"/>
      <c r="AL20" s="39"/>
    </row>
    <row r="21" spans="1:38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si="7"/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83"/>
      <c r="S21" s="184"/>
      <c r="T21" s="184"/>
      <c r="U21" s="184"/>
      <c r="V21" s="185"/>
      <c r="W21" s="39" t="s">
        <v>18</v>
      </c>
      <c r="X21" s="48" t="s">
        <v>18</v>
      </c>
      <c r="Y21" s="128"/>
      <c r="Z21" s="129" t="s">
        <v>48</v>
      </c>
      <c r="AA21" s="130"/>
      <c r="AB21" s="131">
        <f t="shared" si="3"/>
        <v>0</v>
      </c>
      <c r="AC21" s="132"/>
      <c r="AD21" s="133" t="s">
        <v>48</v>
      </c>
      <c r="AE21" s="134"/>
      <c r="AF21" s="135">
        <f t="shared" si="4"/>
        <v>0</v>
      </c>
      <c r="AG21" s="136"/>
      <c r="AH21" s="137" t="s">
        <v>48</v>
      </c>
      <c r="AI21" s="138"/>
      <c r="AJ21" s="139">
        <f t="shared" si="5"/>
        <v>0</v>
      </c>
      <c r="AK21" s="39"/>
      <c r="AL21" s="39"/>
    </row>
    <row r="22" spans="1:38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7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83"/>
      <c r="S22" s="184"/>
      <c r="T22" s="184"/>
      <c r="U22" s="184"/>
      <c r="V22" s="185"/>
      <c r="W22" s="39" t="s">
        <v>18</v>
      </c>
      <c r="X22" s="48" t="s">
        <v>18</v>
      </c>
      <c r="Y22" s="128"/>
      <c r="Z22" s="129" t="s">
        <v>48</v>
      </c>
      <c r="AA22" s="130"/>
      <c r="AB22" s="131">
        <f t="shared" si="3"/>
        <v>0</v>
      </c>
      <c r="AC22" s="132"/>
      <c r="AD22" s="133" t="s">
        <v>48</v>
      </c>
      <c r="AE22" s="134"/>
      <c r="AF22" s="135">
        <f t="shared" si="4"/>
        <v>0</v>
      </c>
      <c r="AG22" s="136"/>
      <c r="AH22" s="137" t="s">
        <v>48</v>
      </c>
      <c r="AI22" s="138"/>
      <c r="AJ22" s="139">
        <f t="shared" si="5"/>
        <v>0</v>
      </c>
      <c r="AK22" s="39"/>
      <c r="AL22" s="39"/>
    </row>
    <row r="23" spans="1:38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7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83"/>
      <c r="S23" s="184"/>
      <c r="T23" s="184"/>
      <c r="U23" s="184"/>
      <c r="V23" s="185"/>
      <c r="W23" s="39" t="s">
        <v>18</v>
      </c>
      <c r="X23" s="48" t="s">
        <v>18</v>
      </c>
      <c r="Y23" s="128"/>
      <c r="Z23" s="129" t="s">
        <v>48</v>
      </c>
      <c r="AA23" s="130"/>
      <c r="AB23" s="131">
        <f t="shared" si="3"/>
        <v>0</v>
      </c>
      <c r="AC23" s="132"/>
      <c r="AD23" s="133" t="s">
        <v>48</v>
      </c>
      <c r="AE23" s="134"/>
      <c r="AF23" s="135">
        <f t="shared" si="4"/>
        <v>0</v>
      </c>
      <c r="AG23" s="136"/>
      <c r="AH23" s="137" t="s">
        <v>48</v>
      </c>
      <c r="AI23" s="138"/>
      <c r="AJ23" s="139">
        <f t="shared" si="5"/>
        <v>0</v>
      </c>
      <c r="AK23" s="39"/>
      <c r="AL23" s="39"/>
    </row>
    <row r="24" spans="1:38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7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83"/>
      <c r="S24" s="184"/>
      <c r="T24" s="184"/>
      <c r="U24" s="184"/>
      <c r="V24" s="185"/>
      <c r="W24" s="39" t="s">
        <v>18</v>
      </c>
      <c r="X24" s="48" t="s">
        <v>18</v>
      </c>
      <c r="Y24" s="128"/>
      <c r="Z24" s="129" t="s">
        <v>48</v>
      </c>
      <c r="AA24" s="130"/>
      <c r="AB24" s="131">
        <f t="shared" si="3"/>
        <v>0</v>
      </c>
      <c r="AC24" s="132"/>
      <c r="AD24" s="133" t="s">
        <v>48</v>
      </c>
      <c r="AE24" s="134"/>
      <c r="AF24" s="135">
        <f t="shared" si="4"/>
        <v>0</v>
      </c>
      <c r="AG24" s="136"/>
      <c r="AH24" s="137" t="s">
        <v>48</v>
      </c>
      <c r="AI24" s="138"/>
      <c r="AJ24" s="139">
        <f t="shared" si="5"/>
        <v>0</v>
      </c>
      <c r="AK24" s="39"/>
      <c r="AL24" s="39"/>
    </row>
    <row r="25" spans="1:38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83"/>
      <c r="S25" s="184"/>
      <c r="T25" s="184"/>
      <c r="U25" s="184"/>
      <c r="V25" s="185"/>
      <c r="W25" s="39" t="s">
        <v>18</v>
      </c>
      <c r="X25" s="48" t="s">
        <v>18</v>
      </c>
      <c r="Y25" s="128"/>
      <c r="Z25" s="129" t="s">
        <v>48</v>
      </c>
      <c r="AA25" s="130"/>
      <c r="AB25" s="131">
        <f t="shared" si="3"/>
        <v>0</v>
      </c>
      <c r="AC25" s="132"/>
      <c r="AD25" s="133" t="s">
        <v>48</v>
      </c>
      <c r="AE25" s="134"/>
      <c r="AF25" s="135">
        <f t="shared" si="4"/>
        <v>0</v>
      </c>
      <c r="AG25" s="136"/>
      <c r="AH25" s="137" t="s">
        <v>48</v>
      </c>
      <c r="AI25" s="138"/>
      <c r="AJ25" s="139">
        <f t="shared" si="5"/>
        <v>0</v>
      </c>
      <c r="AK25" s="39"/>
      <c r="AL25" s="39"/>
    </row>
    <row r="26" spans="1:38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8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83"/>
      <c r="S26" s="184"/>
      <c r="T26" s="184"/>
      <c r="U26" s="184"/>
      <c r="V26" s="185"/>
      <c r="W26" s="39" t="s">
        <v>18</v>
      </c>
      <c r="X26" s="48" t="s">
        <v>18</v>
      </c>
      <c r="Y26" s="128"/>
      <c r="Z26" s="129" t="s">
        <v>48</v>
      </c>
      <c r="AA26" s="130"/>
      <c r="AB26" s="131">
        <f t="shared" si="3"/>
        <v>0</v>
      </c>
      <c r="AC26" s="132"/>
      <c r="AD26" s="133" t="s">
        <v>48</v>
      </c>
      <c r="AE26" s="134"/>
      <c r="AF26" s="135">
        <f t="shared" si="4"/>
        <v>0</v>
      </c>
      <c r="AG26" s="136"/>
      <c r="AH26" s="137" t="s">
        <v>48</v>
      </c>
      <c r="AI26" s="138"/>
      <c r="AJ26" s="139">
        <f t="shared" si="5"/>
        <v>0</v>
      </c>
      <c r="AK26" s="39"/>
      <c r="AL26" s="39"/>
    </row>
    <row r="27" spans="1:38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8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83"/>
      <c r="S27" s="184"/>
      <c r="T27" s="184"/>
      <c r="U27" s="184"/>
      <c r="V27" s="185"/>
      <c r="W27" s="39" t="s">
        <v>18</v>
      </c>
      <c r="X27" s="48" t="s">
        <v>18</v>
      </c>
      <c r="Y27" s="128"/>
      <c r="Z27" s="129" t="s">
        <v>48</v>
      </c>
      <c r="AA27" s="130"/>
      <c r="AB27" s="131">
        <f t="shared" si="3"/>
        <v>0</v>
      </c>
      <c r="AC27" s="132"/>
      <c r="AD27" s="133" t="s">
        <v>48</v>
      </c>
      <c r="AE27" s="134"/>
      <c r="AF27" s="135">
        <f t="shared" si="4"/>
        <v>0</v>
      </c>
      <c r="AG27" s="136"/>
      <c r="AH27" s="137" t="s">
        <v>48</v>
      </c>
      <c r="AI27" s="138"/>
      <c r="AJ27" s="139">
        <f t="shared" si="5"/>
        <v>0</v>
      </c>
      <c r="AK27" s="39"/>
      <c r="AL27" s="39"/>
    </row>
    <row r="28" spans="1:38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8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83"/>
      <c r="S28" s="184"/>
      <c r="T28" s="184"/>
      <c r="U28" s="184"/>
      <c r="V28" s="185"/>
      <c r="W28" s="39" t="s">
        <v>18</v>
      </c>
      <c r="X28" s="48" t="s">
        <v>18</v>
      </c>
      <c r="Y28" s="128"/>
      <c r="Z28" s="129" t="s">
        <v>48</v>
      </c>
      <c r="AA28" s="130"/>
      <c r="AB28" s="131">
        <f t="shared" si="3"/>
        <v>0</v>
      </c>
      <c r="AC28" s="132"/>
      <c r="AD28" s="133" t="s">
        <v>48</v>
      </c>
      <c r="AE28" s="134"/>
      <c r="AF28" s="135">
        <f t="shared" si="4"/>
        <v>0</v>
      </c>
      <c r="AG28" s="136"/>
      <c r="AH28" s="137" t="s">
        <v>48</v>
      </c>
      <c r="AI28" s="138"/>
      <c r="AJ28" s="139">
        <f t="shared" si="5"/>
        <v>0</v>
      </c>
      <c r="AK28" s="39"/>
      <c r="AL28" s="39"/>
    </row>
    <row r="29" spans="1:38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8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83"/>
      <c r="S29" s="184"/>
      <c r="T29" s="184"/>
      <c r="U29" s="184"/>
      <c r="V29" s="185"/>
      <c r="W29" s="39" t="s">
        <v>18</v>
      </c>
      <c r="X29" s="48" t="s">
        <v>18</v>
      </c>
      <c r="Y29" s="128"/>
      <c r="Z29" s="129" t="s">
        <v>48</v>
      </c>
      <c r="AA29" s="130"/>
      <c r="AB29" s="131">
        <f t="shared" si="3"/>
        <v>0</v>
      </c>
      <c r="AC29" s="132"/>
      <c r="AD29" s="133" t="s">
        <v>48</v>
      </c>
      <c r="AE29" s="134"/>
      <c r="AF29" s="135">
        <f t="shared" si="4"/>
        <v>0</v>
      </c>
      <c r="AG29" s="136"/>
      <c r="AH29" s="137" t="s">
        <v>48</v>
      </c>
      <c r="AI29" s="138"/>
      <c r="AJ29" s="139">
        <f t="shared" si="5"/>
        <v>0</v>
      </c>
      <c r="AK29" s="39"/>
      <c r="AL29" s="39"/>
    </row>
    <row r="30" spans="1:38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8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83"/>
      <c r="S30" s="184"/>
      <c r="T30" s="184"/>
      <c r="U30" s="184"/>
      <c r="V30" s="185"/>
      <c r="W30" s="39" t="s">
        <v>18</v>
      </c>
      <c r="X30" s="48" t="s">
        <v>18</v>
      </c>
      <c r="Y30" s="128"/>
      <c r="Z30" s="129" t="s">
        <v>48</v>
      </c>
      <c r="AA30" s="130"/>
      <c r="AB30" s="131">
        <f t="shared" si="3"/>
        <v>0</v>
      </c>
      <c r="AC30" s="132"/>
      <c r="AD30" s="133" t="s">
        <v>48</v>
      </c>
      <c r="AE30" s="134"/>
      <c r="AF30" s="135">
        <f t="shared" si="4"/>
        <v>0</v>
      </c>
      <c r="AG30" s="136"/>
      <c r="AH30" s="137" t="s">
        <v>48</v>
      </c>
      <c r="AI30" s="138"/>
      <c r="AJ30" s="139">
        <f t="shared" si="5"/>
        <v>0</v>
      </c>
      <c r="AK30" s="39"/>
      <c r="AL30" s="39"/>
    </row>
    <row r="31" spans="1:38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8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83"/>
      <c r="S31" s="184"/>
      <c r="T31" s="184"/>
      <c r="U31" s="184"/>
      <c r="V31" s="185"/>
      <c r="W31" s="39" t="s">
        <v>18</v>
      </c>
      <c r="X31" s="48" t="s">
        <v>18</v>
      </c>
      <c r="Y31" s="128"/>
      <c r="Z31" s="129" t="s">
        <v>48</v>
      </c>
      <c r="AA31" s="130"/>
      <c r="AB31" s="131">
        <f t="shared" si="3"/>
        <v>0</v>
      </c>
      <c r="AC31" s="132"/>
      <c r="AD31" s="133" t="s">
        <v>48</v>
      </c>
      <c r="AE31" s="134"/>
      <c r="AF31" s="135">
        <f t="shared" si="4"/>
        <v>0</v>
      </c>
      <c r="AG31" s="136"/>
      <c r="AH31" s="137" t="s">
        <v>48</v>
      </c>
      <c r="AI31" s="138"/>
      <c r="AJ31" s="139">
        <f t="shared" si="5"/>
        <v>0</v>
      </c>
      <c r="AK31" s="39"/>
      <c r="AL31" s="39"/>
    </row>
    <row r="32" spans="1:38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8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83"/>
      <c r="S32" s="184"/>
      <c r="T32" s="184"/>
      <c r="U32" s="184"/>
      <c r="V32" s="185"/>
      <c r="W32" s="39" t="s">
        <v>18</v>
      </c>
      <c r="X32" s="48" t="s">
        <v>18</v>
      </c>
      <c r="Y32" s="128"/>
      <c r="Z32" s="129" t="s">
        <v>48</v>
      </c>
      <c r="AA32" s="130"/>
      <c r="AB32" s="131">
        <f t="shared" si="3"/>
        <v>0</v>
      </c>
      <c r="AC32" s="132"/>
      <c r="AD32" s="133" t="s">
        <v>48</v>
      </c>
      <c r="AE32" s="134"/>
      <c r="AF32" s="135">
        <f t="shared" si="4"/>
        <v>0</v>
      </c>
      <c r="AG32" s="136"/>
      <c r="AH32" s="137" t="s">
        <v>48</v>
      </c>
      <c r="AI32" s="138"/>
      <c r="AJ32" s="139">
        <f t="shared" si="5"/>
        <v>0</v>
      </c>
      <c r="AK32" s="39"/>
      <c r="AL32" s="39"/>
    </row>
    <row r="33" spans="1:38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8"/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83"/>
      <c r="S33" s="184"/>
      <c r="T33" s="184"/>
      <c r="U33" s="184"/>
      <c r="V33" s="185"/>
      <c r="W33" s="39" t="s">
        <v>18</v>
      </c>
      <c r="X33" s="48" t="s">
        <v>18</v>
      </c>
      <c r="Y33" s="128"/>
      <c r="Z33" s="129" t="s">
        <v>48</v>
      </c>
      <c r="AA33" s="130"/>
      <c r="AB33" s="131">
        <f t="shared" si="3"/>
        <v>0</v>
      </c>
      <c r="AC33" s="132"/>
      <c r="AD33" s="133" t="s">
        <v>48</v>
      </c>
      <c r="AE33" s="134"/>
      <c r="AF33" s="135">
        <f t="shared" si="4"/>
        <v>0</v>
      </c>
      <c r="AG33" s="136"/>
      <c r="AH33" s="137" t="s">
        <v>48</v>
      </c>
      <c r="AI33" s="138"/>
      <c r="AJ33" s="139">
        <f t="shared" si="5"/>
        <v>0</v>
      </c>
      <c r="AK33" s="39"/>
      <c r="AL33" s="39"/>
    </row>
    <row r="34" spans="1:38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8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83"/>
      <c r="S34" s="184"/>
      <c r="T34" s="184"/>
      <c r="U34" s="184"/>
      <c r="V34" s="185"/>
      <c r="W34" s="39" t="s">
        <v>18</v>
      </c>
      <c r="X34" s="48" t="s">
        <v>18</v>
      </c>
      <c r="Y34" s="128"/>
      <c r="Z34" s="129" t="s">
        <v>48</v>
      </c>
      <c r="AA34" s="130"/>
      <c r="AB34" s="131">
        <f t="shared" si="3"/>
        <v>0</v>
      </c>
      <c r="AC34" s="132"/>
      <c r="AD34" s="133" t="s">
        <v>48</v>
      </c>
      <c r="AE34" s="134"/>
      <c r="AF34" s="135">
        <f t="shared" si="4"/>
        <v>0</v>
      </c>
      <c r="AG34" s="136"/>
      <c r="AH34" s="137" t="s">
        <v>48</v>
      </c>
      <c r="AI34" s="138"/>
      <c r="AJ34" s="139">
        <f t="shared" si="5"/>
        <v>0</v>
      </c>
      <c r="AK34" s="39"/>
      <c r="AL34" s="39"/>
    </row>
    <row r="35" spans="1:38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83"/>
      <c r="S35" s="184"/>
      <c r="T35" s="184"/>
      <c r="U35" s="184"/>
      <c r="V35" s="185"/>
      <c r="W35" s="39" t="s">
        <v>18</v>
      </c>
      <c r="X35" s="48" t="s">
        <v>18</v>
      </c>
      <c r="Y35" s="128"/>
      <c r="Z35" s="129" t="s">
        <v>48</v>
      </c>
      <c r="AA35" s="130"/>
      <c r="AB35" s="131">
        <f t="shared" si="3"/>
        <v>0</v>
      </c>
      <c r="AC35" s="132"/>
      <c r="AD35" s="133" t="s">
        <v>48</v>
      </c>
      <c r="AE35" s="134"/>
      <c r="AF35" s="135">
        <f t="shared" si="4"/>
        <v>0</v>
      </c>
      <c r="AG35" s="136"/>
      <c r="AH35" s="137" t="s">
        <v>48</v>
      </c>
      <c r="AI35" s="138"/>
      <c r="AJ35" s="139">
        <f t="shared" si="5"/>
        <v>0</v>
      </c>
      <c r="AK35" s="39"/>
      <c r="AL35" s="39"/>
    </row>
    <row r="36" spans="1:38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9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83"/>
      <c r="S36" s="184"/>
      <c r="T36" s="184"/>
      <c r="U36" s="184"/>
      <c r="V36" s="185"/>
      <c r="W36" s="39" t="s">
        <v>18</v>
      </c>
      <c r="X36" s="48" t="s">
        <v>18</v>
      </c>
      <c r="Y36" s="128"/>
      <c r="Z36" s="129" t="s">
        <v>48</v>
      </c>
      <c r="AA36" s="130"/>
      <c r="AB36" s="131">
        <f t="shared" si="3"/>
        <v>0</v>
      </c>
      <c r="AC36" s="132"/>
      <c r="AD36" s="133" t="s">
        <v>48</v>
      </c>
      <c r="AE36" s="134"/>
      <c r="AF36" s="135">
        <f t="shared" si="4"/>
        <v>0</v>
      </c>
      <c r="AG36" s="136"/>
      <c r="AH36" s="137" t="s">
        <v>48</v>
      </c>
      <c r="AI36" s="138"/>
      <c r="AJ36" s="139">
        <f t="shared" si="5"/>
        <v>0</v>
      </c>
      <c r="AK36" s="39"/>
      <c r="AL36" s="39"/>
    </row>
    <row r="37" spans="1:38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9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83"/>
      <c r="S37" s="184"/>
      <c r="T37" s="184"/>
      <c r="U37" s="184"/>
      <c r="V37" s="185"/>
      <c r="W37" s="39" t="s">
        <v>18</v>
      </c>
      <c r="X37" s="48" t="s">
        <v>18</v>
      </c>
      <c r="Y37" s="128"/>
      <c r="Z37" s="129" t="s">
        <v>48</v>
      </c>
      <c r="AA37" s="130"/>
      <c r="AB37" s="131">
        <f t="shared" si="3"/>
        <v>0</v>
      </c>
      <c r="AC37" s="132"/>
      <c r="AD37" s="133" t="s">
        <v>48</v>
      </c>
      <c r="AE37" s="134"/>
      <c r="AF37" s="135">
        <f t="shared" si="4"/>
        <v>0</v>
      </c>
      <c r="AG37" s="136"/>
      <c r="AH37" s="137" t="s">
        <v>48</v>
      </c>
      <c r="AI37" s="138"/>
      <c r="AJ37" s="139">
        <f t="shared" si="5"/>
        <v>0</v>
      </c>
      <c r="AK37" s="39"/>
      <c r="AL37" s="39"/>
    </row>
    <row r="38" spans="1:38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9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83"/>
      <c r="S38" s="184"/>
      <c r="T38" s="184"/>
      <c r="U38" s="184"/>
      <c r="V38" s="185"/>
      <c r="W38" s="39" t="s">
        <v>18</v>
      </c>
      <c r="X38" s="48" t="s">
        <v>18</v>
      </c>
      <c r="Y38" s="128" t="s">
        <v>18</v>
      </c>
      <c r="Z38" s="129" t="s">
        <v>18</v>
      </c>
      <c r="AA38" s="130" t="s">
        <v>18</v>
      </c>
      <c r="AB38" s="131" t="s">
        <v>18</v>
      </c>
      <c r="AC38" s="132" t="s">
        <v>18</v>
      </c>
      <c r="AD38" s="133" t="s">
        <v>18</v>
      </c>
      <c r="AE38" s="134" t="s">
        <v>18</v>
      </c>
      <c r="AF38" s="135" t="s">
        <v>18</v>
      </c>
      <c r="AG38" s="136" t="s">
        <v>18</v>
      </c>
      <c r="AH38" s="137" t="s">
        <v>18</v>
      </c>
      <c r="AI38" s="138" t="s">
        <v>18</v>
      </c>
      <c r="AJ38" s="139" t="s">
        <v>18</v>
      </c>
      <c r="AK38" s="39"/>
      <c r="AL38" s="39"/>
    </row>
    <row r="39" spans="1:38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9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83"/>
      <c r="S39" s="184"/>
      <c r="T39" s="184"/>
      <c r="U39" s="184"/>
      <c r="V39" s="185"/>
      <c r="W39" s="39" t="s">
        <v>18</v>
      </c>
      <c r="X39" s="48" t="s">
        <v>18</v>
      </c>
      <c r="Y39" s="128" t="s">
        <v>18</v>
      </c>
      <c r="Z39" s="129" t="s">
        <v>18</v>
      </c>
      <c r="AA39" s="130" t="s">
        <v>18</v>
      </c>
      <c r="AB39" s="131" t="s">
        <v>18</v>
      </c>
      <c r="AC39" s="132" t="s">
        <v>18</v>
      </c>
      <c r="AD39" s="133" t="s">
        <v>18</v>
      </c>
      <c r="AE39" s="134" t="s">
        <v>18</v>
      </c>
      <c r="AF39" s="135" t="s">
        <v>18</v>
      </c>
      <c r="AG39" s="136" t="s">
        <v>18</v>
      </c>
      <c r="AH39" s="137" t="s">
        <v>18</v>
      </c>
      <c r="AI39" s="138" t="s">
        <v>18</v>
      </c>
      <c r="AJ39" s="139" t="s">
        <v>18</v>
      </c>
      <c r="AK39" s="39"/>
      <c r="AL39" s="39"/>
    </row>
    <row r="40" spans="1:38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9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83"/>
      <c r="S40" s="184"/>
      <c r="T40" s="184"/>
      <c r="U40" s="184"/>
      <c r="V40" s="185"/>
      <c r="W40" s="39" t="s">
        <v>18</v>
      </c>
      <c r="X40" s="48"/>
      <c r="Y40" s="128" t="s">
        <v>18</v>
      </c>
      <c r="Z40" s="129" t="s">
        <v>18</v>
      </c>
      <c r="AA40" s="130" t="s">
        <v>18</v>
      </c>
      <c r="AB40" s="131" t="s">
        <v>18</v>
      </c>
      <c r="AC40" s="132" t="s">
        <v>18</v>
      </c>
      <c r="AD40" s="133" t="s">
        <v>18</v>
      </c>
      <c r="AE40" s="134" t="s">
        <v>18</v>
      </c>
      <c r="AF40" s="135" t="s">
        <v>18</v>
      </c>
      <c r="AG40" s="136" t="s">
        <v>18</v>
      </c>
      <c r="AH40" s="137" t="s">
        <v>18</v>
      </c>
      <c r="AI40" s="138" t="s">
        <v>18</v>
      </c>
      <c r="AJ40" s="139" t="s">
        <v>18</v>
      </c>
      <c r="AK40" s="39"/>
      <c r="AL40" s="39"/>
    </row>
    <row r="41" spans="1:38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9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83"/>
      <c r="S41" s="184"/>
      <c r="T41" s="184"/>
      <c r="U41" s="184"/>
      <c r="V41" s="185"/>
      <c r="W41" s="39" t="s">
        <v>18</v>
      </c>
      <c r="X41" s="121"/>
      <c r="Y41" s="157"/>
      <c r="Z41" s="158"/>
      <c r="AA41" s="159"/>
      <c r="AB41" s="121"/>
      <c r="AC41" s="157"/>
      <c r="AD41" s="158"/>
      <c r="AE41" s="159"/>
      <c r="AF41" s="121"/>
      <c r="AG41" s="157"/>
      <c r="AH41" s="158"/>
      <c r="AI41" s="159"/>
      <c r="AJ41" s="121"/>
      <c r="AK41" s="39"/>
      <c r="AL41" s="39"/>
    </row>
    <row r="42" spans="1:38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9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83"/>
      <c r="S42" s="184"/>
      <c r="T42" s="184"/>
      <c r="U42" s="184"/>
      <c r="V42" s="185"/>
      <c r="W42" s="39" t="s">
        <v>18</v>
      </c>
      <c r="X42" s="120">
        <f>SUM(X2:X41)</f>
        <v>0</v>
      </c>
      <c r="Y42" s="128">
        <f>SUM(Y2:Y41)</f>
        <v>0</v>
      </c>
      <c r="Z42" s="129" t="s">
        <v>48</v>
      </c>
      <c r="AA42" s="130">
        <f>SUM(AA2:AA41)</f>
        <v>0</v>
      </c>
      <c r="AB42" s="160">
        <f>SUM(AB2:AB41)</f>
        <v>0</v>
      </c>
      <c r="AC42" s="132">
        <f>SUM(AC2:AC41)</f>
        <v>0</v>
      </c>
      <c r="AD42" s="133" t="s">
        <v>48</v>
      </c>
      <c r="AE42" s="134">
        <f>SUM(AE2:AE41)</f>
        <v>0</v>
      </c>
      <c r="AF42" s="161">
        <f>SUM(AF2:AF41)</f>
        <v>0</v>
      </c>
      <c r="AG42" s="162">
        <f>SUM(AG2:AG41)</f>
        <v>0</v>
      </c>
      <c r="AH42" s="137" t="s">
        <v>48</v>
      </c>
      <c r="AI42" s="163">
        <f>SUM(AI2:AI41)</f>
        <v>0</v>
      </c>
      <c r="AJ42" s="164">
        <f>SUM(AJ2:AJ41)</f>
        <v>0</v>
      </c>
      <c r="AK42" s="39"/>
      <c r="AL42" s="39"/>
    </row>
    <row r="43" spans="1:38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83"/>
      <c r="S43" s="184"/>
      <c r="T43" s="184"/>
      <c r="U43" s="184"/>
      <c r="V43" s="185"/>
      <c r="W43" s="39" t="s">
        <v>18</v>
      </c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39"/>
      <c r="AL43" s="39"/>
    </row>
    <row r="44" spans="1:38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10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83"/>
      <c r="S44" s="184"/>
      <c r="T44" s="184"/>
      <c r="U44" s="184"/>
      <c r="V44" s="185"/>
      <c r="W44" s="39" t="s">
        <v>18</v>
      </c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39"/>
      <c r="AL44" s="39"/>
    </row>
    <row r="45" spans="1:38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10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83"/>
      <c r="S45" s="184"/>
      <c r="T45" s="184"/>
      <c r="U45" s="184"/>
      <c r="V45" s="185"/>
      <c r="W45" s="39" t="s">
        <v>18</v>
      </c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39"/>
      <c r="AL45" s="39"/>
    </row>
    <row r="46" spans="1:38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10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83"/>
      <c r="S46" s="184"/>
      <c r="T46" s="184"/>
      <c r="U46" s="184"/>
      <c r="V46" s="185"/>
      <c r="W46" s="39" t="s">
        <v>18</v>
      </c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39"/>
      <c r="AL46" s="39"/>
    </row>
    <row r="47" spans="1:38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10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83"/>
      <c r="S47" s="184"/>
      <c r="T47" s="184"/>
      <c r="U47" s="184"/>
      <c r="V47" s="185"/>
      <c r="W47" s="39" t="s">
        <v>18</v>
      </c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39"/>
      <c r="AL47" s="39"/>
    </row>
    <row r="48" spans="1:38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10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83"/>
      <c r="S48" s="184"/>
      <c r="T48" s="184"/>
      <c r="U48" s="184"/>
      <c r="V48" s="185"/>
      <c r="W48" s="39" t="s">
        <v>18</v>
      </c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39"/>
      <c r="AL48" s="39"/>
    </row>
    <row r="49" spans="1:39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10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83"/>
      <c r="S49" s="184"/>
      <c r="T49" s="184"/>
      <c r="U49" s="184"/>
      <c r="V49" s="185"/>
      <c r="W49" s="39" t="s">
        <v>18</v>
      </c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39"/>
      <c r="AL49" s="39"/>
    </row>
    <row r="50" spans="1:39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83"/>
      <c r="S50" s="184"/>
      <c r="T50" s="184"/>
      <c r="U50" s="184"/>
      <c r="V50" s="185"/>
      <c r="W50" s="39" t="s">
        <v>18</v>
      </c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39"/>
      <c r="AL50" s="39"/>
    </row>
    <row r="51" spans="1:39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11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83"/>
      <c r="S51" s="184"/>
      <c r="T51" s="184"/>
      <c r="U51" s="184"/>
      <c r="V51" s="185"/>
      <c r="W51" s="39" t="s">
        <v>18</v>
      </c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39"/>
      <c r="AL51" s="39"/>
    </row>
    <row r="52" spans="1:39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11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83"/>
      <c r="S52" s="184"/>
      <c r="T52" s="184"/>
      <c r="U52" s="184"/>
      <c r="V52" s="185"/>
      <c r="W52" s="39" t="s">
        <v>18</v>
      </c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39"/>
      <c r="AL52" s="39"/>
    </row>
    <row r="53" spans="1:39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11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83"/>
      <c r="S53" s="184"/>
      <c r="T53" s="184"/>
      <c r="U53" s="184"/>
      <c r="V53" s="185"/>
      <c r="W53" s="39" t="s">
        <v>18</v>
      </c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39"/>
      <c r="AL53" s="39"/>
    </row>
    <row r="54" spans="1:39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11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83"/>
      <c r="S54" s="184"/>
      <c r="T54" s="184"/>
      <c r="U54" s="184"/>
      <c r="V54" s="185"/>
      <c r="W54" s="39" t="s">
        <v>18</v>
      </c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39"/>
      <c r="AL54" s="39"/>
    </row>
    <row r="55" spans="1:39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11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83"/>
      <c r="S55" s="184"/>
      <c r="T55" s="184"/>
      <c r="U55" s="184"/>
      <c r="V55" s="185"/>
      <c r="W55" s="39" t="s">
        <v>18</v>
      </c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39"/>
      <c r="AL55" s="39"/>
    </row>
    <row r="56" spans="1:39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11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83"/>
      <c r="S56" s="184"/>
      <c r="T56" s="184"/>
      <c r="U56" s="184"/>
      <c r="V56" s="185"/>
      <c r="W56" s="39" t="s">
        <v>18</v>
      </c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39"/>
      <c r="AL56" s="39"/>
    </row>
    <row r="57" spans="1:39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11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83"/>
      <c r="S57" s="184"/>
      <c r="T57" s="184"/>
      <c r="U57" s="184"/>
      <c r="V57" s="185"/>
      <c r="W57" s="39" t="s">
        <v>18</v>
      </c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39"/>
      <c r="AL57" s="39"/>
    </row>
    <row r="58" spans="1:39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89"/>
      <c r="S58" s="190"/>
      <c r="T58" s="190"/>
      <c r="U58" s="190"/>
      <c r="V58" s="191"/>
      <c r="W58" s="39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39" t="s">
        <v>18</v>
      </c>
      <c r="AL58" s="39" t="s">
        <v>18</v>
      </c>
    </row>
    <row r="59" spans="1:39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92"/>
      <c r="S59" s="193"/>
      <c r="T59" s="193"/>
      <c r="U59" s="193"/>
      <c r="V59" s="194"/>
      <c r="W59" s="121"/>
      <c r="AK59" s="121"/>
      <c r="AL59" s="121"/>
    </row>
    <row r="60" spans="1:39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12">SUM(J2:J59)</f>
        <v>#VALUE!</v>
      </c>
      <c r="K60" s="74">
        <f>SUM(K2:K59)</f>
        <v>0</v>
      </c>
      <c r="L60" s="75">
        <f>SUM(L2:L59)</f>
        <v>0</v>
      </c>
      <c r="M60" s="76">
        <f t="shared" si="12"/>
        <v>0</v>
      </c>
      <c r="N60" s="99">
        <f t="shared" si="12"/>
        <v>0</v>
      </c>
      <c r="O60" s="110">
        <f>SUM(O2:O59)</f>
        <v>0</v>
      </c>
      <c r="P60" s="104">
        <f t="shared" si="12"/>
        <v>0</v>
      </c>
      <c r="Q60" s="76">
        <f t="shared" si="12"/>
        <v>0</v>
      </c>
      <c r="R60" s="77">
        <f>SUM(L60:Q60)</f>
        <v>0</v>
      </c>
      <c r="S60" s="195" t="s">
        <v>19</v>
      </c>
      <c r="T60" s="196"/>
      <c r="U60" s="196"/>
      <c r="V60" s="197"/>
      <c r="W60" s="120">
        <v>1</v>
      </c>
      <c r="AK60" s="120">
        <f>SUM(AK2:AK59)</f>
        <v>0</v>
      </c>
      <c r="AL60" s="120">
        <f>SUM(AL2:AL59)</f>
        <v>0</v>
      </c>
      <c r="AM60" s="79">
        <f>SUM(AK60:AL60)</f>
        <v>0</v>
      </c>
    </row>
    <row r="61" spans="1:39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86"/>
      <c r="T61" s="187"/>
      <c r="U61" s="187"/>
      <c r="V61" s="188"/>
    </row>
    <row r="62" spans="1:39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27"/>
      <c r="AL62" s="27"/>
    </row>
    <row r="63" spans="1:39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27"/>
      <c r="AL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27" priority="1" stopIfTrue="1" operator="equal">
      <formula>-90</formula>
    </cfRule>
  </conditionalFormatting>
  <conditionalFormatting sqref="J3:J58">
    <cfRule type="cellIs" dxfId="26" priority="2" operator="equal">
      <formula>0</formula>
    </cfRule>
    <cfRule type="cellIs" dxfId="25" priority="3" operator="lessThan">
      <formula>0</formula>
    </cfRule>
    <cfRule type="cellIs" dxfId="2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508C-B8BA-497F-B199-37DFFF781328}">
  <sheetPr>
    <tabColor theme="1"/>
  </sheetPr>
  <dimension ref="A1:AM63"/>
  <sheetViews>
    <sheetView zoomScale="80" zoomScaleNormal="80" workbookViewId="0">
      <pane ySplit="2" topLeftCell="A3" activePane="bottomLeft" state="frozen"/>
      <selection sqref="A1:W1"/>
      <selection pane="bottomLeft" activeCell="B1" sqref="B1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66" bestFit="1" customWidth="1"/>
    <col min="26" max="26" width="2" style="66" bestFit="1" customWidth="1"/>
    <col min="27" max="29" width="3.625" style="66" bestFit="1" customWidth="1"/>
    <col min="30" max="30" width="2" style="66" bestFit="1" customWidth="1"/>
    <col min="31" max="33" width="3.625" style="66" bestFit="1" customWidth="1"/>
    <col min="34" max="34" width="2" style="66" bestFit="1" customWidth="1"/>
    <col min="35" max="36" width="3.625" style="66" bestFit="1" customWidth="1"/>
    <col min="37" max="38" width="3.625" style="27" bestFit="1" customWidth="1"/>
  </cols>
  <sheetData>
    <row r="1" spans="1:38" s="14" customFormat="1" ht="82.5">
      <c r="A1" s="125">
        <v>45370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77" t="s">
        <v>14</v>
      </c>
      <c r="S1" s="178"/>
      <c r="T1" s="178"/>
      <c r="U1" s="178"/>
      <c r="V1" s="179"/>
      <c r="W1" s="119" t="s">
        <v>15</v>
      </c>
      <c r="X1" s="144" t="s">
        <v>15</v>
      </c>
      <c r="Y1" s="145" t="s">
        <v>68</v>
      </c>
      <c r="Z1" s="146"/>
      <c r="AA1" s="147" t="s">
        <v>69</v>
      </c>
      <c r="AB1" s="148" t="s">
        <v>16</v>
      </c>
      <c r="AC1" s="149" t="s">
        <v>68</v>
      </c>
      <c r="AD1" s="150"/>
      <c r="AE1" s="151" t="s">
        <v>69</v>
      </c>
      <c r="AF1" s="152" t="s">
        <v>17</v>
      </c>
      <c r="AG1" s="153" t="s">
        <v>68</v>
      </c>
      <c r="AH1" s="154"/>
      <c r="AI1" s="155" t="s">
        <v>69</v>
      </c>
      <c r="AJ1" s="156" t="s">
        <v>70</v>
      </c>
      <c r="AK1" s="119" t="s">
        <v>16</v>
      </c>
      <c r="AL1" s="119" t="s">
        <v>17</v>
      </c>
    </row>
    <row r="2" spans="1:38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80"/>
      <c r="S2" s="181"/>
      <c r="T2" s="181"/>
      <c r="U2" s="181"/>
      <c r="V2" s="182"/>
      <c r="W2" s="121"/>
      <c r="X2" s="121"/>
      <c r="Y2" s="157"/>
      <c r="Z2" s="158"/>
      <c r="AA2" s="159"/>
      <c r="AB2" s="121"/>
      <c r="AC2" s="157"/>
      <c r="AD2" s="158"/>
      <c r="AE2" s="159"/>
      <c r="AF2" s="121"/>
      <c r="AG2" s="157"/>
      <c r="AH2" s="158"/>
      <c r="AI2" s="159"/>
      <c r="AJ2" s="121"/>
      <c r="AK2" s="121"/>
      <c r="AL2" s="121"/>
    </row>
    <row r="3" spans="1:38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83"/>
      <c r="S3" s="184"/>
      <c r="T3" s="184"/>
      <c r="U3" s="184"/>
      <c r="V3" s="185"/>
      <c r="W3" s="39" t="s">
        <v>18</v>
      </c>
      <c r="X3" s="48"/>
      <c r="Y3" s="128" t="s">
        <v>18</v>
      </c>
      <c r="Z3" s="129" t="s">
        <v>18</v>
      </c>
      <c r="AA3" s="130" t="s">
        <v>18</v>
      </c>
      <c r="AB3" s="131" t="s">
        <v>18</v>
      </c>
      <c r="AC3" s="132" t="s">
        <v>18</v>
      </c>
      <c r="AD3" s="133" t="s">
        <v>18</v>
      </c>
      <c r="AE3" s="134" t="s">
        <v>18</v>
      </c>
      <c r="AF3" s="135" t="s">
        <v>18</v>
      </c>
      <c r="AG3" s="136" t="s">
        <v>18</v>
      </c>
      <c r="AH3" s="137" t="s">
        <v>18</v>
      </c>
      <c r="AI3" s="138" t="s">
        <v>18</v>
      </c>
      <c r="AJ3" s="139" t="s">
        <v>18</v>
      </c>
      <c r="AK3" s="39"/>
      <c r="AL3" s="39"/>
    </row>
    <row r="4" spans="1:38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83"/>
      <c r="S4" s="184"/>
      <c r="T4" s="184"/>
      <c r="U4" s="184"/>
      <c r="V4" s="185"/>
      <c r="W4" s="39" t="s">
        <v>18</v>
      </c>
      <c r="X4" s="48" t="s">
        <v>18</v>
      </c>
      <c r="Y4" s="128"/>
      <c r="Z4" s="129" t="s">
        <v>48</v>
      </c>
      <c r="AA4" s="130"/>
      <c r="AB4" s="131">
        <f t="shared" ref="AB4:AB34" si="3">Y4+AA4</f>
        <v>0</v>
      </c>
      <c r="AC4" s="132"/>
      <c r="AD4" s="133" t="s">
        <v>48</v>
      </c>
      <c r="AE4" s="134"/>
      <c r="AF4" s="135">
        <f t="shared" ref="AF4:AF34" si="4">AC4+AE4</f>
        <v>0</v>
      </c>
      <c r="AG4" s="136"/>
      <c r="AH4" s="137" t="s">
        <v>48</v>
      </c>
      <c r="AI4" s="138"/>
      <c r="AJ4" s="139">
        <f t="shared" ref="AJ4:AJ34" si="5">AG4+AI4</f>
        <v>0</v>
      </c>
      <c r="AK4" s="39"/>
      <c r="AL4" s="39"/>
    </row>
    <row r="5" spans="1:38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83"/>
      <c r="S5" s="184"/>
      <c r="T5" s="184"/>
      <c r="U5" s="184"/>
      <c r="V5" s="185"/>
      <c r="W5" s="39" t="s">
        <v>18</v>
      </c>
      <c r="X5" s="48" t="s">
        <v>18</v>
      </c>
      <c r="Y5" s="128"/>
      <c r="Z5" s="129" t="s">
        <v>48</v>
      </c>
      <c r="AA5" s="130"/>
      <c r="AB5" s="131">
        <f t="shared" si="3"/>
        <v>0</v>
      </c>
      <c r="AC5" s="132"/>
      <c r="AD5" s="133" t="s">
        <v>48</v>
      </c>
      <c r="AE5" s="134"/>
      <c r="AF5" s="135">
        <f t="shared" si="4"/>
        <v>0</v>
      </c>
      <c r="AG5" s="136"/>
      <c r="AH5" s="137" t="s">
        <v>48</v>
      </c>
      <c r="AI5" s="138"/>
      <c r="AJ5" s="139">
        <f t="shared" si="5"/>
        <v>0</v>
      </c>
      <c r="AK5" s="39"/>
      <c r="AL5" s="39"/>
    </row>
    <row r="6" spans="1:38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83"/>
      <c r="S6" s="184"/>
      <c r="T6" s="184"/>
      <c r="U6" s="184"/>
      <c r="V6" s="185"/>
      <c r="W6" s="39" t="s">
        <v>18</v>
      </c>
      <c r="X6" s="48" t="s">
        <v>18</v>
      </c>
      <c r="Y6" s="128"/>
      <c r="Z6" s="129" t="s">
        <v>48</v>
      </c>
      <c r="AA6" s="130"/>
      <c r="AB6" s="131">
        <f t="shared" si="3"/>
        <v>0</v>
      </c>
      <c r="AC6" s="132"/>
      <c r="AD6" s="133" t="s">
        <v>48</v>
      </c>
      <c r="AE6" s="134"/>
      <c r="AF6" s="135">
        <f t="shared" si="4"/>
        <v>0</v>
      </c>
      <c r="AG6" s="136"/>
      <c r="AH6" s="137" t="s">
        <v>48</v>
      </c>
      <c r="AI6" s="138"/>
      <c r="AJ6" s="139">
        <f t="shared" si="5"/>
        <v>0</v>
      </c>
      <c r="AK6" s="39"/>
      <c r="AL6" s="39"/>
    </row>
    <row r="7" spans="1:38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83"/>
      <c r="S7" s="184"/>
      <c r="T7" s="184"/>
      <c r="U7" s="184"/>
      <c r="V7" s="185"/>
      <c r="W7" s="39" t="s">
        <v>18</v>
      </c>
      <c r="X7" s="48" t="s">
        <v>18</v>
      </c>
      <c r="Y7" s="128"/>
      <c r="Z7" s="129" t="s">
        <v>48</v>
      </c>
      <c r="AA7" s="130"/>
      <c r="AB7" s="131">
        <f t="shared" si="3"/>
        <v>0</v>
      </c>
      <c r="AC7" s="132"/>
      <c r="AD7" s="133" t="s">
        <v>48</v>
      </c>
      <c r="AE7" s="134"/>
      <c r="AF7" s="135">
        <f t="shared" si="4"/>
        <v>0</v>
      </c>
      <c r="AG7" s="136"/>
      <c r="AH7" s="137" t="s">
        <v>48</v>
      </c>
      <c r="AI7" s="138"/>
      <c r="AJ7" s="139">
        <f t="shared" si="5"/>
        <v>0</v>
      </c>
      <c r="AK7" s="39"/>
      <c r="AL7" s="39"/>
    </row>
    <row r="8" spans="1:38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83"/>
      <c r="S8" s="184"/>
      <c r="T8" s="184"/>
      <c r="U8" s="184"/>
      <c r="V8" s="185"/>
      <c r="W8" s="39" t="s">
        <v>18</v>
      </c>
      <c r="X8" s="48" t="s">
        <v>18</v>
      </c>
      <c r="Y8" s="128"/>
      <c r="Z8" s="129" t="s">
        <v>48</v>
      </c>
      <c r="AA8" s="130"/>
      <c r="AB8" s="131">
        <f t="shared" si="3"/>
        <v>0</v>
      </c>
      <c r="AC8" s="132"/>
      <c r="AD8" s="133" t="s">
        <v>48</v>
      </c>
      <c r="AE8" s="134"/>
      <c r="AF8" s="135">
        <f t="shared" si="4"/>
        <v>0</v>
      </c>
      <c r="AG8" s="136"/>
      <c r="AH8" s="137" t="s">
        <v>48</v>
      </c>
      <c r="AI8" s="138"/>
      <c r="AJ8" s="139">
        <f t="shared" si="5"/>
        <v>0</v>
      </c>
      <c r="AK8" s="39"/>
      <c r="AL8" s="39"/>
    </row>
    <row r="9" spans="1:38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83"/>
      <c r="S9" s="184"/>
      <c r="T9" s="184"/>
      <c r="U9" s="184"/>
      <c r="V9" s="185"/>
      <c r="W9" s="39" t="s">
        <v>18</v>
      </c>
      <c r="X9" s="48" t="s">
        <v>18</v>
      </c>
      <c r="Y9" s="128"/>
      <c r="Z9" s="129" t="s">
        <v>48</v>
      </c>
      <c r="AA9" s="130"/>
      <c r="AB9" s="131">
        <f t="shared" si="3"/>
        <v>0</v>
      </c>
      <c r="AC9" s="132"/>
      <c r="AD9" s="133" t="s">
        <v>48</v>
      </c>
      <c r="AE9" s="134"/>
      <c r="AF9" s="135">
        <f t="shared" si="4"/>
        <v>0</v>
      </c>
      <c r="AG9" s="136"/>
      <c r="AH9" s="137" t="s">
        <v>48</v>
      </c>
      <c r="AI9" s="138"/>
      <c r="AJ9" s="139">
        <f t="shared" si="5"/>
        <v>0</v>
      </c>
      <c r="AK9" s="39"/>
      <c r="AL9" s="39"/>
    </row>
    <row r="10" spans="1:38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83"/>
      <c r="S10" s="184"/>
      <c r="T10" s="184"/>
      <c r="U10" s="184"/>
      <c r="V10" s="185"/>
      <c r="W10" s="39" t="s">
        <v>18</v>
      </c>
      <c r="X10" s="48" t="s">
        <v>18</v>
      </c>
      <c r="Y10" s="128"/>
      <c r="Z10" s="129" t="s">
        <v>48</v>
      </c>
      <c r="AA10" s="130"/>
      <c r="AB10" s="131">
        <f t="shared" si="3"/>
        <v>0</v>
      </c>
      <c r="AC10" s="132"/>
      <c r="AD10" s="133" t="s">
        <v>48</v>
      </c>
      <c r="AE10" s="134"/>
      <c r="AF10" s="135">
        <f t="shared" si="4"/>
        <v>0</v>
      </c>
      <c r="AG10" s="136"/>
      <c r="AH10" s="137" t="s">
        <v>48</v>
      </c>
      <c r="AI10" s="138"/>
      <c r="AJ10" s="139">
        <f t="shared" si="5"/>
        <v>0</v>
      </c>
      <c r="AK10" s="39"/>
      <c r="AL10" s="39"/>
    </row>
    <row r="11" spans="1:38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6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83"/>
      <c r="S11" s="184"/>
      <c r="T11" s="184"/>
      <c r="U11" s="184"/>
      <c r="V11" s="185"/>
      <c r="W11" s="39" t="s">
        <v>18</v>
      </c>
      <c r="X11" s="48" t="s">
        <v>18</v>
      </c>
      <c r="Y11" s="128"/>
      <c r="Z11" s="129" t="s">
        <v>48</v>
      </c>
      <c r="AA11" s="130"/>
      <c r="AB11" s="131">
        <f t="shared" si="3"/>
        <v>0</v>
      </c>
      <c r="AC11" s="132"/>
      <c r="AD11" s="133" t="s">
        <v>48</v>
      </c>
      <c r="AE11" s="134"/>
      <c r="AF11" s="135">
        <f t="shared" si="4"/>
        <v>0</v>
      </c>
      <c r="AG11" s="136"/>
      <c r="AH11" s="137" t="s">
        <v>48</v>
      </c>
      <c r="AI11" s="138"/>
      <c r="AJ11" s="139">
        <f t="shared" si="5"/>
        <v>0</v>
      </c>
      <c r="AK11" s="39"/>
      <c r="AL11" s="39"/>
    </row>
    <row r="12" spans="1:38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6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83"/>
      <c r="S12" s="184"/>
      <c r="T12" s="184"/>
      <c r="U12" s="184"/>
      <c r="V12" s="185"/>
      <c r="W12" s="39" t="s">
        <v>18</v>
      </c>
      <c r="X12" s="48" t="s">
        <v>18</v>
      </c>
      <c r="Y12" s="128"/>
      <c r="Z12" s="129" t="s">
        <v>48</v>
      </c>
      <c r="AA12" s="130"/>
      <c r="AB12" s="131">
        <f t="shared" si="3"/>
        <v>0</v>
      </c>
      <c r="AC12" s="132"/>
      <c r="AD12" s="133" t="s">
        <v>48</v>
      </c>
      <c r="AE12" s="134"/>
      <c r="AF12" s="135">
        <f t="shared" si="4"/>
        <v>0</v>
      </c>
      <c r="AG12" s="136"/>
      <c r="AH12" s="137" t="s">
        <v>48</v>
      </c>
      <c r="AI12" s="138"/>
      <c r="AJ12" s="139">
        <f t="shared" si="5"/>
        <v>0</v>
      </c>
      <c r="AK12" s="39"/>
      <c r="AL12" s="39"/>
    </row>
    <row r="13" spans="1:38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6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83"/>
      <c r="S13" s="184"/>
      <c r="T13" s="184"/>
      <c r="U13" s="184"/>
      <c r="V13" s="185"/>
      <c r="W13" s="39" t="s">
        <v>18</v>
      </c>
      <c r="X13" s="48" t="s">
        <v>18</v>
      </c>
      <c r="Y13" s="128"/>
      <c r="Z13" s="129" t="s">
        <v>48</v>
      </c>
      <c r="AA13" s="130"/>
      <c r="AB13" s="131">
        <f t="shared" si="3"/>
        <v>0</v>
      </c>
      <c r="AC13" s="132"/>
      <c r="AD13" s="133" t="s">
        <v>48</v>
      </c>
      <c r="AE13" s="134"/>
      <c r="AF13" s="135">
        <f t="shared" si="4"/>
        <v>0</v>
      </c>
      <c r="AG13" s="136"/>
      <c r="AH13" s="137" t="s">
        <v>48</v>
      </c>
      <c r="AI13" s="138"/>
      <c r="AJ13" s="139">
        <f t="shared" si="5"/>
        <v>0</v>
      </c>
      <c r="AK13" s="39"/>
      <c r="AL13" s="39"/>
    </row>
    <row r="14" spans="1:38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6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83"/>
      <c r="S14" s="184"/>
      <c r="T14" s="184"/>
      <c r="U14" s="184"/>
      <c r="V14" s="185"/>
      <c r="W14" s="39" t="s">
        <v>18</v>
      </c>
      <c r="X14" s="48" t="s">
        <v>18</v>
      </c>
      <c r="Y14" s="128"/>
      <c r="Z14" s="129" t="s">
        <v>48</v>
      </c>
      <c r="AA14" s="130"/>
      <c r="AB14" s="131">
        <f t="shared" si="3"/>
        <v>0</v>
      </c>
      <c r="AC14" s="132"/>
      <c r="AD14" s="133" t="s">
        <v>48</v>
      </c>
      <c r="AE14" s="134"/>
      <c r="AF14" s="135">
        <f t="shared" si="4"/>
        <v>0</v>
      </c>
      <c r="AG14" s="136"/>
      <c r="AH14" s="137" t="s">
        <v>48</v>
      </c>
      <c r="AI14" s="138"/>
      <c r="AJ14" s="139">
        <f t="shared" si="5"/>
        <v>0</v>
      </c>
      <c r="AK14" s="39"/>
      <c r="AL14" s="39"/>
    </row>
    <row r="15" spans="1:38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6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83"/>
      <c r="S15" s="184"/>
      <c r="T15" s="184"/>
      <c r="U15" s="184"/>
      <c r="V15" s="185"/>
      <c r="W15" s="39" t="s">
        <v>18</v>
      </c>
      <c r="X15" s="48" t="s">
        <v>18</v>
      </c>
      <c r="Y15" s="128"/>
      <c r="Z15" s="129" t="s">
        <v>48</v>
      </c>
      <c r="AA15" s="130"/>
      <c r="AB15" s="131">
        <f t="shared" si="3"/>
        <v>0</v>
      </c>
      <c r="AC15" s="132"/>
      <c r="AD15" s="133" t="s">
        <v>48</v>
      </c>
      <c r="AE15" s="134"/>
      <c r="AF15" s="135">
        <f t="shared" si="4"/>
        <v>0</v>
      </c>
      <c r="AG15" s="136"/>
      <c r="AH15" s="137" t="s">
        <v>48</v>
      </c>
      <c r="AI15" s="138"/>
      <c r="AJ15" s="139">
        <f t="shared" si="5"/>
        <v>0</v>
      </c>
      <c r="AK15" s="39"/>
      <c r="AL15" s="39"/>
    </row>
    <row r="16" spans="1:38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6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83"/>
      <c r="S16" s="184"/>
      <c r="T16" s="184"/>
      <c r="U16" s="184"/>
      <c r="V16" s="185"/>
      <c r="W16" s="39" t="s">
        <v>18</v>
      </c>
      <c r="X16" s="48" t="s">
        <v>18</v>
      </c>
      <c r="Y16" s="128"/>
      <c r="Z16" s="129" t="s">
        <v>48</v>
      </c>
      <c r="AA16" s="130"/>
      <c r="AB16" s="131">
        <f t="shared" si="3"/>
        <v>0</v>
      </c>
      <c r="AC16" s="132"/>
      <c r="AD16" s="133" t="s">
        <v>48</v>
      </c>
      <c r="AE16" s="134"/>
      <c r="AF16" s="135">
        <f t="shared" si="4"/>
        <v>0</v>
      </c>
      <c r="AG16" s="136"/>
      <c r="AH16" s="137" t="s">
        <v>48</v>
      </c>
      <c r="AI16" s="138"/>
      <c r="AJ16" s="139">
        <f t="shared" si="5"/>
        <v>0</v>
      </c>
      <c r="AK16" s="39"/>
      <c r="AL16" s="39"/>
    </row>
    <row r="17" spans="1:38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6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83"/>
      <c r="S17" s="184"/>
      <c r="T17" s="184"/>
      <c r="U17" s="184"/>
      <c r="V17" s="185"/>
      <c r="W17" s="39" t="s">
        <v>18</v>
      </c>
      <c r="X17" s="48" t="s">
        <v>18</v>
      </c>
      <c r="Y17" s="128"/>
      <c r="Z17" s="129" t="s">
        <v>48</v>
      </c>
      <c r="AA17" s="130"/>
      <c r="AB17" s="131">
        <f t="shared" si="3"/>
        <v>0</v>
      </c>
      <c r="AC17" s="132"/>
      <c r="AD17" s="133" t="s">
        <v>48</v>
      </c>
      <c r="AE17" s="134"/>
      <c r="AF17" s="135">
        <f t="shared" si="4"/>
        <v>0</v>
      </c>
      <c r="AG17" s="136"/>
      <c r="AH17" s="137" t="s">
        <v>48</v>
      </c>
      <c r="AI17" s="138"/>
      <c r="AJ17" s="139">
        <f t="shared" si="5"/>
        <v>0</v>
      </c>
      <c r="AK17" s="39"/>
      <c r="AL17" s="39"/>
    </row>
    <row r="18" spans="1:38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6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83"/>
      <c r="S18" s="184"/>
      <c r="T18" s="184"/>
      <c r="U18" s="184"/>
      <c r="V18" s="185"/>
      <c r="W18" s="39" t="s">
        <v>18</v>
      </c>
      <c r="X18" s="48" t="s">
        <v>18</v>
      </c>
      <c r="Y18" s="128"/>
      <c r="Z18" s="129" t="s">
        <v>48</v>
      </c>
      <c r="AA18" s="130"/>
      <c r="AB18" s="131">
        <f t="shared" si="3"/>
        <v>0</v>
      </c>
      <c r="AC18" s="132"/>
      <c r="AD18" s="133" t="s">
        <v>48</v>
      </c>
      <c r="AE18" s="134"/>
      <c r="AF18" s="135">
        <f t="shared" si="4"/>
        <v>0</v>
      </c>
      <c r="AG18" s="136"/>
      <c r="AH18" s="137" t="s">
        <v>48</v>
      </c>
      <c r="AI18" s="138"/>
      <c r="AJ18" s="139">
        <f t="shared" si="5"/>
        <v>0</v>
      </c>
      <c r="AK18" s="39"/>
      <c r="AL18" s="39"/>
    </row>
    <row r="19" spans="1:38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83"/>
      <c r="S19" s="184"/>
      <c r="T19" s="184"/>
      <c r="U19" s="184"/>
      <c r="V19" s="185"/>
      <c r="W19" s="39" t="s">
        <v>18</v>
      </c>
      <c r="X19" s="48" t="s">
        <v>18</v>
      </c>
      <c r="Y19" s="128"/>
      <c r="Z19" s="129" t="s">
        <v>48</v>
      </c>
      <c r="AA19" s="130"/>
      <c r="AB19" s="131">
        <f t="shared" si="3"/>
        <v>0</v>
      </c>
      <c r="AC19" s="132"/>
      <c r="AD19" s="133" t="s">
        <v>48</v>
      </c>
      <c r="AE19" s="134"/>
      <c r="AF19" s="135">
        <f t="shared" si="4"/>
        <v>0</v>
      </c>
      <c r="AG19" s="136"/>
      <c r="AH19" s="137" t="s">
        <v>48</v>
      </c>
      <c r="AI19" s="138"/>
      <c r="AJ19" s="139">
        <f t="shared" si="5"/>
        <v>0</v>
      </c>
      <c r="AK19" s="39"/>
      <c r="AL19" s="39"/>
    </row>
    <row r="20" spans="1:38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:H24" si="7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83"/>
      <c r="S20" s="184"/>
      <c r="T20" s="184"/>
      <c r="U20" s="184"/>
      <c r="V20" s="185"/>
      <c r="W20" s="39" t="s">
        <v>18</v>
      </c>
      <c r="X20" s="48" t="s">
        <v>18</v>
      </c>
      <c r="Y20" s="128"/>
      <c r="Z20" s="129" t="s">
        <v>48</v>
      </c>
      <c r="AA20" s="130"/>
      <c r="AB20" s="131">
        <f t="shared" si="3"/>
        <v>0</v>
      </c>
      <c r="AC20" s="132"/>
      <c r="AD20" s="133" t="s">
        <v>48</v>
      </c>
      <c r="AE20" s="134"/>
      <c r="AF20" s="135">
        <f t="shared" si="4"/>
        <v>0</v>
      </c>
      <c r="AG20" s="136"/>
      <c r="AH20" s="137" t="s">
        <v>48</v>
      </c>
      <c r="AI20" s="138"/>
      <c r="AJ20" s="139">
        <f t="shared" si="5"/>
        <v>0</v>
      </c>
      <c r="AK20" s="39"/>
      <c r="AL20" s="39"/>
    </row>
    <row r="21" spans="1:38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si="7"/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83"/>
      <c r="S21" s="184"/>
      <c r="T21" s="184"/>
      <c r="U21" s="184"/>
      <c r="V21" s="185"/>
      <c r="W21" s="39" t="s">
        <v>18</v>
      </c>
      <c r="X21" s="48" t="s">
        <v>18</v>
      </c>
      <c r="Y21" s="128"/>
      <c r="Z21" s="129" t="s">
        <v>48</v>
      </c>
      <c r="AA21" s="130"/>
      <c r="AB21" s="131">
        <f t="shared" si="3"/>
        <v>0</v>
      </c>
      <c r="AC21" s="132"/>
      <c r="AD21" s="133" t="s">
        <v>48</v>
      </c>
      <c r="AE21" s="134"/>
      <c r="AF21" s="135">
        <f t="shared" si="4"/>
        <v>0</v>
      </c>
      <c r="AG21" s="136"/>
      <c r="AH21" s="137" t="s">
        <v>48</v>
      </c>
      <c r="AI21" s="138"/>
      <c r="AJ21" s="139">
        <f t="shared" si="5"/>
        <v>0</v>
      </c>
      <c r="AK21" s="39"/>
      <c r="AL21" s="39"/>
    </row>
    <row r="22" spans="1:38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7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83"/>
      <c r="S22" s="184"/>
      <c r="T22" s="184"/>
      <c r="U22" s="184"/>
      <c r="V22" s="185"/>
      <c r="W22" s="39" t="s">
        <v>18</v>
      </c>
      <c r="X22" s="48" t="s">
        <v>18</v>
      </c>
      <c r="Y22" s="128"/>
      <c r="Z22" s="129" t="s">
        <v>48</v>
      </c>
      <c r="AA22" s="130"/>
      <c r="AB22" s="131">
        <f t="shared" si="3"/>
        <v>0</v>
      </c>
      <c r="AC22" s="132"/>
      <c r="AD22" s="133" t="s">
        <v>48</v>
      </c>
      <c r="AE22" s="134"/>
      <c r="AF22" s="135">
        <f t="shared" si="4"/>
        <v>0</v>
      </c>
      <c r="AG22" s="136"/>
      <c r="AH22" s="137" t="s">
        <v>48</v>
      </c>
      <c r="AI22" s="138"/>
      <c r="AJ22" s="139">
        <f t="shared" si="5"/>
        <v>0</v>
      </c>
      <c r="AK22" s="39"/>
      <c r="AL22" s="39"/>
    </row>
    <row r="23" spans="1:38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7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83"/>
      <c r="S23" s="184"/>
      <c r="T23" s="184"/>
      <c r="U23" s="184"/>
      <c r="V23" s="185"/>
      <c r="W23" s="39" t="s">
        <v>18</v>
      </c>
      <c r="X23" s="48" t="s">
        <v>18</v>
      </c>
      <c r="Y23" s="128"/>
      <c r="Z23" s="129" t="s">
        <v>48</v>
      </c>
      <c r="AA23" s="130"/>
      <c r="AB23" s="131">
        <f t="shared" si="3"/>
        <v>0</v>
      </c>
      <c r="AC23" s="132"/>
      <c r="AD23" s="133" t="s">
        <v>48</v>
      </c>
      <c r="AE23" s="134"/>
      <c r="AF23" s="135">
        <f t="shared" si="4"/>
        <v>0</v>
      </c>
      <c r="AG23" s="136"/>
      <c r="AH23" s="137" t="s">
        <v>48</v>
      </c>
      <c r="AI23" s="138"/>
      <c r="AJ23" s="139">
        <f t="shared" si="5"/>
        <v>0</v>
      </c>
      <c r="AK23" s="39"/>
      <c r="AL23" s="39"/>
    </row>
    <row r="24" spans="1:38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7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83"/>
      <c r="S24" s="184"/>
      <c r="T24" s="184"/>
      <c r="U24" s="184"/>
      <c r="V24" s="185"/>
      <c r="W24" s="39" t="s">
        <v>18</v>
      </c>
      <c r="X24" s="48" t="s">
        <v>18</v>
      </c>
      <c r="Y24" s="128"/>
      <c r="Z24" s="129" t="s">
        <v>48</v>
      </c>
      <c r="AA24" s="130"/>
      <c r="AB24" s="131">
        <f t="shared" si="3"/>
        <v>0</v>
      </c>
      <c r="AC24" s="132"/>
      <c r="AD24" s="133" t="s">
        <v>48</v>
      </c>
      <c r="AE24" s="134"/>
      <c r="AF24" s="135">
        <f t="shared" si="4"/>
        <v>0</v>
      </c>
      <c r="AG24" s="136"/>
      <c r="AH24" s="137" t="s">
        <v>48</v>
      </c>
      <c r="AI24" s="138"/>
      <c r="AJ24" s="139">
        <f t="shared" si="5"/>
        <v>0</v>
      </c>
      <c r="AK24" s="39"/>
      <c r="AL24" s="39"/>
    </row>
    <row r="25" spans="1:38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83"/>
      <c r="S25" s="184"/>
      <c r="T25" s="184"/>
      <c r="U25" s="184"/>
      <c r="V25" s="185"/>
      <c r="W25" s="39" t="s">
        <v>18</v>
      </c>
      <c r="X25" s="48" t="s">
        <v>18</v>
      </c>
      <c r="Y25" s="128"/>
      <c r="Z25" s="129" t="s">
        <v>48</v>
      </c>
      <c r="AA25" s="130"/>
      <c r="AB25" s="131">
        <f t="shared" si="3"/>
        <v>0</v>
      </c>
      <c r="AC25" s="132"/>
      <c r="AD25" s="133" t="s">
        <v>48</v>
      </c>
      <c r="AE25" s="134"/>
      <c r="AF25" s="135">
        <f t="shared" si="4"/>
        <v>0</v>
      </c>
      <c r="AG25" s="136"/>
      <c r="AH25" s="137" t="s">
        <v>48</v>
      </c>
      <c r="AI25" s="138"/>
      <c r="AJ25" s="139">
        <f t="shared" si="5"/>
        <v>0</v>
      </c>
      <c r="AK25" s="39"/>
      <c r="AL25" s="39"/>
    </row>
    <row r="26" spans="1:38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8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83"/>
      <c r="S26" s="184"/>
      <c r="T26" s="184"/>
      <c r="U26" s="184"/>
      <c r="V26" s="185"/>
      <c r="W26" s="39" t="s">
        <v>18</v>
      </c>
      <c r="X26" s="48" t="s">
        <v>18</v>
      </c>
      <c r="Y26" s="128"/>
      <c r="Z26" s="129" t="s">
        <v>48</v>
      </c>
      <c r="AA26" s="130"/>
      <c r="AB26" s="131">
        <f t="shared" si="3"/>
        <v>0</v>
      </c>
      <c r="AC26" s="132"/>
      <c r="AD26" s="133" t="s">
        <v>48</v>
      </c>
      <c r="AE26" s="134"/>
      <c r="AF26" s="135">
        <f t="shared" si="4"/>
        <v>0</v>
      </c>
      <c r="AG26" s="136"/>
      <c r="AH26" s="137" t="s">
        <v>48</v>
      </c>
      <c r="AI26" s="138"/>
      <c r="AJ26" s="139">
        <f t="shared" si="5"/>
        <v>0</v>
      </c>
      <c r="AK26" s="39"/>
      <c r="AL26" s="39"/>
    </row>
    <row r="27" spans="1:38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8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83"/>
      <c r="S27" s="184"/>
      <c r="T27" s="184"/>
      <c r="U27" s="184"/>
      <c r="V27" s="185"/>
      <c r="W27" s="39" t="s">
        <v>18</v>
      </c>
      <c r="X27" s="48" t="s">
        <v>18</v>
      </c>
      <c r="Y27" s="128"/>
      <c r="Z27" s="129" t="s">
        <v>48</v>
      </c>
      <c r="AA27" s="130"/>
      <c r="AB27" s="131">
        <f t="shared" si="3"/>
        <v>0</v>
      </c>
      <c r="AC27" s="132"/>
      <c r="AD27" s="133" t="s">
        <v>48</v>
      </c>
      <c r="AE27" s="134"/>
      <c r="AF27" s="135">
        <f t="shared" si="4"/>
        <v>0</v>
      </c>
      <c r="AG27" s="136"/>
      <c r="AH27" s="137" t="s">
        <v>48</v>
      </c>
      <c r="AI27" s="138"/>
      <c r="AJ27" s="139">
        <f t="shared" si="5"/>
        <v>0</v>
      </c>
      <c r="AK27" s="39"/>
      <c r="AL27" s="39"/>
    </row>
    <row r="28" spans="1:38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8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83"/>
      <c r="S28" s="184"/>
      <c r="T28" s="184"/>
      <c r="U28" s="184"/>
      <c r="V28" s="185"/>
      <c r="W28" s="39" t="s">
        <v>18</v>
      </c>
      <c r="X28" s="48" t="s">
        <v>18</v>
      </c>
      <c r="Y28" s="128"/>
      <c r="Z28" s="129" t="s">
        <v>48</v>
      </c>
      <c r="AA28" s="130"/>
      <c r="AB28" s="131">
        <f t="shared" si="3"/>
        <v>0</v>
      </c>
      <c r="AC28" s="132"/>
      <c r="AD28" s="133" t="s">
        <v>48</v>
      </c>
      <c r="AE28" s="134"/>
      <c r="AF28" s="135">
        <f t="shared" si="4"/>
        <v>0</v>
      </c>
      <c r="AG28" s="136"/>
      <c r="AH28" s="137" t="s">
        <v>48</v>
      </c>
      <c r="AI28" s="138"/>
      <c r="AJ28" s="139">
        <f t="shared" si="5"/>
        <v>0</v>
      </c>
      <c r="AK28" s="39"/>
      <c r="AL28" s="39"/>
    </row>
    <row r="29" spans="1:38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8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83"/>
      <c r="S29" s="184"/>
      <c r="T29" s="184"/>
      <c r="U29" s="184"/>
      <c r="V29" s="185"/>
      <c r="W29" s="39" t="s">
        <v>18</v>
      </c>
      <c r="X29" s="48" t="s">
        <v>18</v>
      </c>
      <c r="Y29" s="128"/>
      <c r="Z29" s="129" t="s">
        <v>48</v>
      </c>
      <c r="AA29" s="130"/>
      <c r="AB29" s="131">
        <f t="shared" si="3"/>
        <v>0</v>
      </c>
      <c r="AC29" s="132"/>
      <c r="AD29" s="133" t="s">
        <v>48</v>
      </c>
      <c r="AE29" s="134"/>
      <c r="AF29" s="135">
        <f t="shared" si="4"/>
        <v>0</v>
      </c>
      <c r="AG29" s="136"/>
      <c r="AH29" s="137" t="s">
        <v>48</v>
      </c>
      <c r="AI29" s="138"/>
      <c r="AJ29" s="139">
        <f t="shared" si="5"/>
        <v>0</v>
      </c>
      <c r="AK29" s="39"/>
      <c r="AL29" s="39"/>
    </row>
    <row r="30" spans="1:38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8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83"/>
      <c r="S30" s="184"/>
      <c r="T30" s="184"/>
      <c r="U30" s="184"/>
      <c r="V30" s="185"/>
      <c r="W30" s="39" t="s">
        <v>18</v>
      </c>
      <c r="X30" s="48" t="s">
        <v>18</v>
      </c>
      <c r="Y30" s="128"/>
      <c r="Z30" s="129" t="s">
        <v>48</v>
      </c>
      <c r="AA30" s="130"/>
      <c r="AB30" s="131">
        <f t="shared" si="3"/>
        <v>0</v>
      </c>
      <c r="AC30" s="132"/>
      <c r="AD30" s="133" t="s">
        <v>48</v>
      </c>
      <c r="AE30" s="134"/>
      <c r="AF30" s="135">
        <f t="shared" si="4"/>
        <v>0</v>
      </c>
      <c r="AG30" s="136"/>
      <c r="AH30" s="137" t="s">
        <v>48</v>
      </c>
      <c r="AI30" s="138"/>
      <c r="AJ30" s="139">
        <f t="shared" si="5"/>
        <v>0</v>
      </c>
      <c r="AK30" s="39"/>
      <c r="AL30" s="39"/>
    </row>
    <row r="31" spans="1:38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8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83"/>
      <c r="S31" s="184"/>
      <c r="T31" s="184"/>
      <c r="U31" s="184"/>
      <c r="V31" s="185"/>
      <c r="W31" s="39" t="s">
        <v>18</v>
      </c>
      <c r="X31" s="48" t="s">
        <v>18</v>
      </c>
      <c r="Y31" s="128"/>
      <c r="Z31" s="129" t="s">
        <v>48</v>
      </c>
      <c r="AA31" s="130"/>
      <c r="AB31" s="131">
        <f t="shared" si="3"/>
        <v>0</v>
      </c>
      <c r="AC31" s="132"/>
      <c r="AD31" s="133" t="s">
        <v>48</v>
      </c>
      <c r="AE31" s="134"/>
      <c r="AF31" s="135">
        <f t="shared" si="4"/>
        <v>0</v>
      </c>
      <c r="AG31" s="136"/>
      <c r="AH31" s="137" t="s">
        <v>48</v>
      </c>
      <c r="AI31" s="138"/>
      <c r="AJ31" s="139">
        <f t="shared" si="5"/>
        <v>0</v>
      </c>
      <c r="AK31" s="39"/>
      <c r="AL31" s="39"/>
    </row>
    <row r="32" spans="1:38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8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83"/>
      <c r="S32" s="184"/>
      <c r="T32" s="184"/>
      <c r="U32" s="184"/>
      <c r="V32" s="185"/>
      <c r="W32" s="39" t="s">
        <v>18</v>
      </c>
      <c r="X32" s="48" t="s">
        <v>18</v>
      </c>
      <c r="Y32" s="128"/>
      <c r="Z32" s="129" t="s">
        <v>48</v>
      </c>
      <c r="AA32" s="130"/>
      <c r="AB32" s="131">
        <f t="shared" si="3"/>
        <v>0</v>
      </c>
      <c r="AC32" s="132"/>
      <c r="AD32" s="133" t="s">
        <v>48</v>
      </c>
      <c r="AE32" s="134"/>
      <c r="AF32" s="135">
        <f t="shared" si="4"/>
        <v>0</v>
      </c>
      <c r="AG32" s="136"/>
      <c r="AH32" s="137" t="s">
        <v>48</v>
      </c>
      <c r="AI32" s="138"/>
      <c r="AJ32" s="139">
        <f t="shared" si="5"/>
        <v>0</v>
      </c>
      <c r="AK32" s="39"/>
      <c r="AL32" s="39"/>
    </row>
    <row r="33" spans="1:38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8"/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83"/>
      <c r="S33" s="184"/>
      <c r="T33" s="184"/>
      <c r="U33" s="184"/>
      <c r="V33" s="185"/>
      <c r="W33" s="39" t="s">
        <v>18</v>
      </c>
      <c r="X33" s="48" t="s">
        <v>18</v>
      </c>
      <c r="Y33" s="128"/>
      <c r="Z33" s="129" t="s">
        <v>48</v>
      </c>
      <c r="AA33" s="130"/>
      <c r="AB33" s="131">
        <f t="shared" si="3"/>
        <v>0</v>
      </c>
      <c r="AC33" s="132"/>
      <c r="AD33" s="133" t="s">
        <v>48</v>
      </c>
      <c r="AE33" s="134"/>
      <c r="AF33" s="135">
        <f t="shared" si="4"/>
        <v>0</v>
      </c>
      <c r="AG33" s="136"/>
      <c r="AH33" s="137" t="s">
        <v>48</v>
      </c>
      <c r="AI33" s="138"/>
      <c r="AJ33" s="139">
        <f t="shared" si="5"/>
        <v>0</v>
      </c>
      <c r="AK33" s="39"/>
      <c r="AL33" s="39"/>
    </row>
    <row r="34" spans="1:38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8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83"/>
      <c r="S34" s="184"/>
      <c r="T34" s="184"/>
      <c r="U34" s="184"/>
      <c r="V34" s="185"/>
      <c r="W34" s="39" t="s">
        <v>18</v>
      </c>
      <c r="X34" s="48" t="s">
        <v>18</v>
      </c>
      <c r="Y34" s="128"/>
      <c r="Z34" s="129" t="s">
        <v>48</v>
      </c>
      <c r="AA34" s="130"/>
      <c r="AB34" s="131">
        <f t="shared" si="3"/>
        <v>0</v>
      </c>
      <c r="AC34" s="132"/>
      <c r="AD34" s="133" t="s">
        <v>48</v>
      </c>
      <c r="AE34" s="134"/>
      <c r="AF34" s="135">
        <f t="shared" si="4"/>
        <v>0</v>
      </c>
      <c r="AG34" s="136"/>
      <c r="AH34" s="137" t="s">
        <v>48</v>
      </c>
      <c r="AI34" s="138"/>
      <c r="AJ34" s="139">
        <f t="shared" si="5"/>
        <v>0</v>
      </c>
      <c r="AK34" s="39"/>
      <c r="AL34" s="39"/>
    </row>
    <row r="35" spans="1:38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83"/>
      <c r="S35" s="184"/>
      <c r="T35" s="184"/>
      <c r="U35" s="184"/>
      <c r="V35" s="185"/>
      <c r="W35" s="39" t="s">
        <v>18</v>
      </c>
      <c r="X35" s="48" t="s">
        <v>18</v>
      </c>
      <c r="Y35" s="128"/>
      <c r="Z35" s="129" t="s">
        <v>48</v>
      </c>
      <c r="AA35" s="130"/>
      <c r="AB35" s="131">
        <f t="shared" ref="AB35:AB55" si="9">Y35+AA35</f>
        <v>0</v>
      </c>
      <c r="AC35" s="132"/>
      <c r="AD35" s="133" t="s">
        <v>48</v>
      </c>
      <c r="AE35" s="134"/>
      <c r="AF35" s="135">
        <f t="shared" ref="AF35:AF55" si="10">AC35+AE35</f>
        <v>0</v>
      </c>
      <c r="AG35" s="136"/>
      <c r="AH35" s="137" t="s">
        <v>48</v>
      </c>
      <c r="AI35" s="138"/>
      <c r="AJ35" s="139">
        <f t="shared" ref="AJ35:AJ55" si="11">AG35+AI35</f>
        <v>0</v>
      </c>
      <c r="AK35" s="39"/>
      <c r="AL35" s="39"/>
    </row>
    <row r="36" spans="1:38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12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83"/>
      <c r="S36" s="184"/>
      <c r="T36" s="184"/>
      <c r="U36" s="184"/>
      <c r="V36" s="185"/>
      <c r="W36" s="39" t="s">
        <v>18</v>
      </c>
      <c r="X36" s="48" t="s">
        <v>18</v>
      </c>
      <c r="Y36" s="128"/>
      <c r="Z36" s="129" t="s">
        <v>48</v>
      </c>
      <c r="AA36" s="130"/>
      <c r="AB36" s="131">
        <f t="shared" si="9"/>
        <v>0</v>
      </c>
      <c r="AC36" s="132"/>
      <c r="AD36" s="133" t="s">
        <v>48</v>
      </c>
      <c r="AE36" s="134"/>
      <c r="AF36" s="135">
        <f t="shared" si="10"/>
        <v>0</v>
      </c>
      <c r="AG36" s="136"/>
      <c r="AH36" s="137" t="s">
        <v>48</v>
      </c>
      <c r="AI36" s="138"/>
      <c r="AJ36" s="139">
        <f t="shared" si="11"/>
        <v>0</v>
      </c>
      <c r="AK36" s="39"/>
      <c r="AL36" s="39"/>
    </row>
    <row r="37" spans="1:38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12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83"/>
      <c r="S37" s="184"/>
      <c r="T37" s="184"/>
      <c r="U37" s="184"/>
      <c r="V37" s="185"/>
      <c r="W37" s="39" t="s">
        <v>18</v>
      </c>
      <c r="X37" s="48" t="s">
        <v>18</v>
      </c>
      <c r="Y37" s="128"/>
      <c r="Z37" s="129" t="s">
        <v>48</v>
      </c>
      <c r="AA37" s="130"/>
      <c r="AB37" s="131">
        <f t="shared" si="9"/>
        <v>0</v>
      </c>
      <c r="AC37" s="132"/>
      <c r="AD37" s="133" t="s">
        <v>48</v>
      </c>
      <c r="AE37" s="134"/>
      <c r="AF37" s="135">
        <f t="shared" si="10"/>
        <v>0</v>
      </c>
      <c r="AG37" s="136"/>
      <c r="AH37" s="137" t="s">
        <v>48</v>
      </c>
      <c r="AI37" s="138"/>
      <c r="AJ37" s="139">
        <f t="shared" si="11"/>
        <v>0</v>
      </c>
      <c r="AK37" s="39"/>
      <c r="AL37" s="39"/>
    </row>
    <row r="38" spans="1:38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12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83"/>
      <c r="S38" s="184"/>
      <c r="T38" s="184"/>
      <c r="U38" s="184"/>
      <c r="V38" s="185"/>
      <c r="W38" s="39" t="s">
        <v>18</v>
      </c>
      <c r="X38" s="48" t="s">
        <v>18</v>
      </c>
      <c r="Y38" s="128"/>
      <c r="Z38" s="129" t="s">
        <v>48</v>
      </c>
      <c r="AA38" s="130"/>
      <c r="AB38" s="131">
        <f t="shared" si="9"/>
        <v>0</v>
      </c>
      <c r="AC38" s="132"/>
      <c r="AD38" s="133" t="s">
        <v>48</v>
      </c>
      <c r="AE38" s="134"/>
      <c r="AF38" s="135">
        <f t="shared" si="10"/>
        <v>0</v>
      </c>
      <c r="AG38" s="136"/>
      <c r="AH38" s="137" t="s">
        <v>48</v>
      </c>
      <c r="AI38" s="138"/>
      <c r="AJ38" s="139">
        <f t="shared" si="11"/>
        <v>0</v>
      </c>
      <c r="AK38" s="39"/>
      <c r="AL38" s="39"/>
    </row>
    <row r="39" spans="1:38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12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83"/>
      <c r="S39" s="184"/>
      <c r="T39" s="184"/>
      <c r="U39" s="184"/>
      <c r="V39" s="185"/>
      <c r="W39" s="39" t="s">
        <v>18</v>
      </c>
      <c r="X39" s="48" t="s">
        <v>18</v>
      </c>
      <c r="Y39" s="128"/>
      <c r="Z39" s="129" t="s">
        <v>48</v>
      </c>
      <c r="AA39" s="130"/>
      <c r="AB39" s="131">
        <f t="shared" si="9"/>
        <v>0</v>
      </c>
      <c r="AC39" s="132"/>
      <c r="AD39" s="133" t="s">
        <v>48</v>
      </c>
      <c r="AE39" s="134"/>
      <c r="AF39" s="135">
        <f t="shared" si="10"/>
        <v>0</v>
      </c>
      <c r="AG39" s="136"/>
      <c r="AH39" s="137" t="s">
        <v>48</v>
      </c>
      <c r="AI39" s="138"/>
      <c r="AJ39" s="139">
        <f t="shared" si="11"/>
        <v>0</v>
      </c>
      <c r="AK39" s="39"/>
      <c r="AL39" s="39"/>
    </row>
    <row r="40" spans="1:38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12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83"/>
      <c r="S40" s="184"/>
      <c r="T40" s="184"/>
      <c r="U40" s="184"/>
      <c r="V40" s="185"/>
      <c r="W40" s="39" t="s">
        <v>18</v>
      </c>
      <c r="X40" s="48" t="s">
        <v>18</v>
      </c>
      <c r="Y40" s="128"/>
      <c r="Z40" s="129" t="s">
        <v>48</v>
      </c>
      <c r="AA40" s="130"/>
      <c r="AB40" s="131">
        <f t="shared" si="9"/>
        <v>0</v>
      </c>
      <c r="AC40" s="132"/>
      <c r="AD40" s="133" t="s">
        <v>48</v>
      </c>
      <c r="AE40" s="134"/>
      <c r="AF40" s="135">
        <f t="shared" si="10"/>
        <v>0</v>
      </c>
      <c r="AG40" s="136"/>
      <c r="AH40" s="137" t="s">
        <v>48</v>
      </c>
      <c r="AI40" s="138"/>
      <c r="AJ40" s="139">
        <f t="shared" si="11"/>
        <v>0</v>
      </c>
      <c r="AK40" s="39"/>
      <c r="AL40" s="39"/>
    </row>
    <row r="41" spans="1:38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12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83"/>
      <c r="S41" s="184"/>
      <c r="T41" s="184"/>
      <c r="U41" s="184"/>
      <c r="V41" s="185"/>
      <c r="W41" s="39" t="s">
        <v>18</v>
      </c>
      <c r="X41" s="48" t="s">
        <v>18</v>
      </c>
      <c r="Y41" s="128"/>
      <c r="Z41" s="129" t="s">
        <v>48</v>
      </c>
      <c r="AA41" s="130"/>
      <c r="AB41" s="131">
        <f t="shared" si="9"/>
        <v>0</v>
      </c>
      <c r="AC41" s="132"/>
      <c r="AD41" s="133" t="s">
        <v>48</v>
      </c>
      <c r="AE41" s="134"/>
      <c r="AF41" s="135">
        <f t="shared" si="10"/>
        <v>0</v>
      </c>
      <c r="AG41" s="136"/>
      <c r="AH41" s="137" t="s">
        <v>48</v>
      </c>
      <c r="AI41" s="138"/>
      <c r="AJ41" s="139">
        <f t="shared" si="11"/>
        <v>0</v>
      </c>
      <c r="AK41" s="39"/>
      <c r="AL41" s="39"/>
    </row>
    <row r="42" spans="1:38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12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83"/>
      <c r="S42" s="184"/>
      <c r="T42" s="184"/>
      <c r="U42" s="184"/>
      <c r="V42" s="185"/>
      <c r="W42" s="39" t="s">
        <v>18</v>
      </c>
      <c r="X42" s="48" t="s">
        <v>18</v>
      </c>
      <c r="Y42" s="128"/>
      <c r="Z42" s="129" t="s">
        <v>48</v>
      </c>
      <c r="AA42" s="130"/>
      <c r="AB42" s="131">
        <f t="shared" si="9"/>
        <v>0</v>
      </c>
      <c r="AC42" s="132"/>
      <c r="AD42" s="133" t="s">
        <v>48</v>
      </c>
      <c r="AE42" s="134"/>
      <c r="AF42" s="135">
        <f t="shared" si="10"/>
        <v>0</v>
      </c>
      <c r="AG42" s="136"/>
      <c r="AH42" s="137" t="s">
        <v>48</v>
      </c>
      <c r="AI42" s="138"/>
      <c r="AJ42" s="139">
        <f t="shared" si="11"/>
        <v>0</v>
      </c>
      <c r="AK42" s="39"/>
      <c r="AL42" s="39"/>
    </row>
    <row r="43" spans="1:38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83"/>
      <c r="S43" s="184"/>
      <c r="T43" s="184"/>
      <c r="U43" s="184"/>
      <c r="V43" s="185"/>
      <c r="W43" s="39" t="s">
        <v>18</v>
      </c>
      <c r="X43" s="48" t="s">
        <v>18</v>
      </c>
      <c r="Y43" s="128"/>
      <c r="Z43" s="129" t="s">
        <v>48</v>
      </c>
      <c r="AA43" s="130"/>
      <c r="AB43" s="131">
        <f t="shared" si="9"/>
        <v>0</v>
      </c>
      <c r="AC43" s="132"/>
      <c r="AD43" s="133" t="s">
        <v>48</v>
      </c>
      <c r="AE43" s="134"/>
      <c r="AF43" s="135">
        <f t="shared" si="10"/>
        <v>0</v>
      </c>
      <c r="AG43" s="136"/>
      <c r="AH43" s="137" t="s">
        <v>48</v>
      </c>
      <c r="AI43" s="138"/>
      <c r="AJ43" s="139">
        <f t="shared" si="11"/>
        <v>0</v>
      </c>
      <c r="AK43" s="39"/>
      <c r="AL43" s="39"/>
    </row>
    <row r="44" spans="1:38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13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83"/>
      <c r="S44" s="184"/>
      <c r="T44" s="184"/>
      <c r="U44" s="184"/>
      <c r="V44" s="185"/>
      <c r="W44" s="39" t="s">
        <v>18</v>
      </c>
      <c r="X44" s="48" t="s">
        <v>18</v>
      </c>
      <c r="Y44" s="128"/>
      <c r="Z44" s="129" t="s">
        <v>48</v>
      </c>
      <c r="AA44" s="130"/>
      <c r="AB44" s="131">
        <f t="shared" si="9"/>
        <v>0</v>
      </c>
      <c r="AC44" s="132"/>
      <c r="AD44" s="133" t="s">
        <v>48</v>
      </c>
      <c r="AE44" s="134"/>
      <c r="AF44" s="135">
        <f t="shared" si="10"/>
        <v>0</v>
      </c>
      <c r="AG44" s="136"/>
      <c r="AH44" s="137" t="s">
        <v>48</v>
      </c>
      <c r="AI44" s="138"/>
      <c r="AJ44" s="139">
        <f t="shared" si="11"/>
        <v>0</v>
      </c>
      <c r="AK44" s="39"/>
      <c r="AL44" s="39"/>
    </row>
    <row r="45" spans="1:38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13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83"/>
      <c r="S45" s="184"/>
      <c r="T45" s="184"/>
      <c r="U45" s="184"/>
      <c r="V45" s="185"/>
      <c r="W45" s="39" t="s">
        <v>18</v>
      </c>
      <c r="X45" s="48" t="s">
        <v>18</v>
      </c>
      <c r="Y45" s="128"/>
      <c r="Z45" s="129" t="s">
        <v>48</v>
      </c>
      <c r="AA45" s="130"/>
      <c r="AB45" s="131">
        <f t="shared" si="9"/>
        <v>0</v>
      </c>
      <c r="AC45" s="132"/>
      <c r="AD45" s="133" t="s">
        <v>48</v>
      </c>
      <c r="AE45" s="134"/>
      <c r="AF45" s="135">
        <f t="shared" si="10"/>
        <v>0</v>
      </c>
      <c r="AG45" s="136"/>
      <c r="AH45" s="137" t="s">
        <v>48</v>
      </c>
      <c r="AI45" s="138"/>
      <c r="AJ45" s="139">
        <f t="shared" si="11"/>
        <v>0</v>
      </c>
      <c r="AK45" s="39"/>
      <c r="AL45" s="39"/>
    </row>
    <row r="46" spans="1:38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13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83"/>
      <c r="S46" s="184"/>
      <c r="T46" s="184"/>
      <c r="U46" s="184"/>
      <c r="V46" s="185"/>
      <c r="W46" s="39" t="s">
        <v>18</v>
      </c>
      <c r="X46" s="48" t="s">
        <v>18</v>
      </c>
      <c r="Y46" s="128"/>
      <c r="Z46" s="129" t="s">
        <v>48</v>
      </c>
      <c r="AA46" s="130"/>
      <c r="AB46" s="131">
        <f t="shared" si="9"/>
        <v>0</v>
      </c>
      <c r="AC46" s="132"/>
      <c r="AD46" s="133" t="s">
        <v>48</v>
      </c>
      <c r="AE46" s="134"/>
      <c r="AF46" s="135">
        <f t="shared" si="10"/>
        <v>0</v>
      </c>
      <c r="AG46" s="136"/>
      <c r="AH46" s="137" t="s">
        <v>48</v>
      </c>
      <c r="AI46" s="138"/>
      <c r="AJ46" s="139">
        <f t="shared" si="11"/>
        <v>0</v>
      </c>
      <c r="AK46" s="39"/>
      <c r="AL46" s="39"/>
    </row>
    <row r="47" spans="1:38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13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83"/>
      <c r="S47" s="184"/>
      <c r="T47" s="184"/>
      <c r="U47" s="184"/>
      <c r="V47" s="185"/>
      <c r="W47" s="39" t="s">
        <v>18</v>
      </c>
      <c r="X47" s="48" t="s">
        <v>18</v>
      </c>
      <c r="Y47" s="128"/>
      <c r="Z47" s="129" t="s">
        <v>48</v>
      </c>
      <c r="AA47" s="130"/>
      <c r="AB47" s="131">
        <f t="shared" si="9"/>
        <v>0</v>
      </c>
      <c r="AC47" s="132"/>
      <c r="AD47" s="133" t="s">
        <v>48</v>
      </c>
      <c r="AE47" s="134"/>
      <c r="AF47" s="135">
        <f t="shared" si="10"/>
        <v>0</v>
      </c>
      <c r="AG47" s="136"/>
      <c r="AH47" s="137" t="s">
        <v>48</v>
      </c>
      <c r="AI47" s="138"/>
      <c r="AJ47" s="139">
        <f t="shared" si="11"/>
        <v>0</v>
      </c>
      <c r="AK47" s="39"/>
      <c r="AL47" s="39"/>
    </row>
    <row r="48" spans="1:38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13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83"/>
      <c r="S48" s="184"/>
      <c r="T48" s="184"/>
      <c r="U48" s="184"/>
      <c r="V48" s="185"/>
      <c r="W48" s="39" t="s">
        <v>18</v>
      </c>
      <c r="X48" s="48" t="s">
        <v>18</v>
      </c>
      <c r="Y48" s="128"/>
      <c r="Z48" s="129" t="s">
        <v>48</v>
      </c>
      <c r="AA48" s="130"/>
      <c r="AB48" s="131">
        <f t="shared" si="9"/>
        <v>0</v>
      </c>
      <c r="AC48" s="132"/>
      <c r="AD48" s="133" t="s">
        <v>48</v>
      </c>
      <c r="AE48" s="134"/>
      <c r="AF48" s="135">
        <f t="shared" si="10"/>
        <v>0</v>
      </c>
      <c r="AG48" s="136"/>
      <c r="AH48" s="137" t="s">
        <v>48</v>
      </c>
      <c r="AI48" s="138"/>
      <c r="AJ48" s="139">
        <f t="shared" si="11"/>
        <v>0</v>
      </c>
      <c r="AK48" s="39"/>
      <c r="AL48" s="39"/>
    </row>
    <row r="49" spans="1:39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13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83"/>
      <c r="S49" s="184"/>
      <c r="T49" s="184"/>
      <c r="U49" s="184"/>
      <c r="V49" s="185"/>
      <c r="W49" s="39" t="s">
        <v>18</v>
      </c>
      <c r="X49" s="48" t="s">
        <v>18</v>
      </c>
      <c r="Y49" s="128"/>
      <c r="Z49" s="129" t="s">
        <v>48</v>
      </c>
      <c r="AA49" s="130"/>
      <c r="AB49" s="131">
        <f t="shared" si="9"/>
        <v>0</v>
      </c>
      <c r="AC49" s="132"/>
      <c r="AD49" s="133" t="s">
        <v>48</v>
      </c>
      <c r="AE49" s="134"/>
      <c r="AF49" s="135">
        <f t="shared" si="10"/>
        <v>0</v>
      </c>
      <c r="AG49" s="136"/>
      <c r="AH49" s="137" t="s">
        <v>48</v>
      </c>
      <c r="AI49" s="138"/>
      <c r="AJ49" s="139">
        <f t="shared" si="11"/>
        <v>0</v>
      </c>
      <c r="AK49" s="39"/>
      <c r="AL49" s="39"/>
    </row>
    <row r="50" spans="1:39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83"/>
      <c r="S50" s="184"/>
      <c r="T50" s="184"/>
      <c r="U50" s="184"/>
      <c r="V50" s="185"/>
      <c r="W50" s="39" t="s">
        <v>18</v>
      </c>
      <c r="X50" s="48" t="s">
        <v>18</v>
      </c>
      <c r="Y50" s="128"/>
      <c r="Z50" s="129" t="s">
        <v>48</v>
      </c>
      <c r="AA50" s="130"/>
      <c r="AB50" s="131">
        <f t="shared" si="9"/>
        <v>0</v>
      </c>
      <c r="AC50" s="132"/>
      <c r="AD50" s="133" t="s">
        <v>48</v>
      </c>
      <c r="AE50" s="134"/>
      <c r="AF50" s="135">
        <f t="shared" si="10"/>
        <v>0</v>
      </c>
      <c r="AG50" s="136"/>
      <c r="AH50" s="137" t="s">
        <v>48</v>
      </c>
      <c r="AI50" s="138"/>
      <c r="AJ50" s="139">
        <f t="shared" si="11"/>
        <v>0</v>
      </c>
      <c r="AK50" s="39"/>
      <c r="AL50" s="39"/>
    </row>
    <row r="51" spans="1:39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14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83"/>
      <c r="S51" s="184"/>
      <c r="T51" s="184"/>
      <c r="U51" s="184"/>
      <c r="V51" s="185"/>
      <c r="W51" s="39" t="s">
        <v>18</v>
      </c>
      <c r="X51" s="48" t="s">
        <v>18</v>
      </c>
      <c r="Y51" s="128"/>
      <c r="Z51" s="129" t="s">
        <v>48</v>
      </c>
      <c r="AA51" s="130"/>
      <c r="AB51" s="131">
        <f t="shared" si="9"/>
        <v>0</v>
      </c>
      <c r="AC51" s="132"/>
      <c r="AD51" s="133" t="s">
        <v>48</v>
      </c>
      <c r="AE51" s="134"/>
      <c r="AF51" s="135">
        <f t="shared" si="10"/>
        <v>0</v>
      </c>
      <c r="AG51" s="136"/>
      <c r="AH51" s="137" t="s">
        <v>48</v>
      </c>
      <c r="AI51" s="138"/>
      <c r="AJ51" s="139">
        <f t="shared" si="11"/>
        <v>0</v>
      </c>
      <c r="AK51" s="39"/>
      <c r="AL51" s="39"/>
    </row>
    <row r="52" spans="1:39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14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83"/>
      <c r="S52" s="184"/>
      <c r="T52" s="184"/>
      <c r="U52" s="184"/>
      <c r="V52" s="185"/>
      <c r="W52" s="39" t="s">
        <v>18</v>
      </c>
      <c r="X52" s="48" t="s">
        <v>18</v>
      </c>
      <c r="Y52" s="128"/>
      <c r="Z52" s="129" t="s">
        <v>48</v>
      </c>
      <c r="AA52" s="130"/>
      <c r="AB52" s="131">
        <f t="shared" si="9"/>
        <v>0</v>
      </c>
      <c r="AC52" s="132"/>
      <c r="AD52" s="133" t="s">
        <v>48</v>
      </c>
      <c r="AE52" s="134"/>
      <c r="AF52" s="135">
        <f t="shared" si="10"/>
        <v>0</v>
      </c>
      <c r="AG52" s="136"/>
      <c r="AH52" s="137" t="s">
        <v>48</v>
      </c>
      <c r="AI52" s="138"/>
      <c r="AJ52" s="139">
        <f t="shared" si="11"/>
        <v>0</v>
      </c>
      <c r="AK52" s="39"/>
      <c r="AL52" s="39"/>
    </row>
    <row r="53" spans="1:39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14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83"/>
      <c r="S53" s="184"/>
      <c r="T53" s="184"/>
      <c r="U53" s="184"/>
      <c r="V53" s="185"/>
      <c r="W53" s="39" t="s">
        <v>18</v>
      </c>
      <c r="X53" s="48" t="s">
        <v>18</v>
      </c>
      <c r="Y53" s="128"/>
      <c r="Z53" s="129" t="s">
        <v>48</v>
      </c>
      <c r="AA53" s="130"/>
      <c r="AB53" s="131">
        <f t="shared" si="9"/>
        <v>0</v>
      </c>
      <c r="AC53" s="132"/>
      <c r="AD53" s="133" t="s">
        <v>48</v>
      </c>
      <c r="AE53" s="134"/>
      <c r="AF53" s="135">
        <f t="shared" si="10"/>
        <v>0</v>
      </c>
      <c r="AG53" s="136"/>
      <c r="AH53" s="137" t="s">
        <v>48</v>
      </c>
      <c r="AI53" s="138"/>
      <c r="AJ53" s="139">
        <f t="shared" si="11"/>
        <v>0</v>
      </c>
      <c r="AK53" s="39"/>
      <c r="AL53" s="39"/>
    </row>
    <row r="54" spans="1:39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14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83"/>
      <c r="S54" s="184"/>
      <c r="T54" s="184"/>
      <c r="U54" s="184"/>
      <c r="V54" s="185"/>
      <c r="W54" s="39" t="s">
        <v>18</v>
      </c>
      <c r="X54" s="48" t="s">
        <v>18</v>
      </c>
      <c r="Y54" s="128"/>
      <c r="Z54" s="129" t="s">
        <v>48</v>
      </c>
      <c r="AA54" s="130"/>
      <c r="AB54" s="131">
        <f t="shared" si="9"/>
        <v>0</v>
      </c>
      <c r="AC54" s="132"/>
      <c r="AD54" s="133" t="s">
        <v>48</v>
      </c>
      <c r="AE54" s="134"/>
      <c r="AF54" s="135">
        <f t="shared" si="10"/>
        <v>0</v>
      </c>
      <c r="AG54" s="136"/>
      <c r="AH54" s="137" t="s">
        <v>48</v>
      </c>
      <c r="AI54" s="138"/>
      <c r="AJ54" s="139">
        <f t="shared" si="11"/>
        <v>0</v>
      </c>
      <c r="AK54" s="39"/>
      <c r="AL54" s="39"/>
    </row>
    <row r="55" spans="1:39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14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83"/>
      <c r="S55" s="184"/>
      <c r="T55" s="184"/>
      <c r="U55" s="184"/>
      <c r="V55" s="185"/>
      <c r="W55" s="39" t="s">
        <v>18</v>
      </c>
      <c r="X55" s="48" t="s">
        <v>18</v>
      </c>
      <c r="Y55" s="128"/>
      <c r="Z55" s="129" t="s">
        <v>48</v>
      </c>
      <c r="AA55" s="130"/>
      <c r="AB55" s="131">
        <f t="shared" si="9"/>
        <v>0</v>
      </c>
      <c r="AC55" s="132"/>
      <c r="AD55" s="133" t="s">
        <v>48</v>
      </c>
      <c r="AE55" s="134"/>
      <c r="AF55" s="135">
        <f t="shared" si="10"/>
        <v>0</v>
      </c>
      <c r="AG55" s="136"/>
      <c r="AH55" s="137" t="s">
        <v>48</v>
      </c>
      <c r="AI55" s="138"/>
      <c r="AJ55" s="139">
        <f t="shared" si="11"/>
        <v>0</v>
      </c>
      <c r="AK55" s="39"/>
      <c r="AL55" s="39"/>
    </row>
    <row r="56" spans="1:39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14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83"/>
      <c r="S56" s="184"/>
      <c r="T56" s="184"/>
      <c r="U56" s="184"/>
      <c r="V56" s="185"/>
      <c r="W56" s="39" t="s">
        <v>18</v>
      </c>
      <c r="X56" s="48" t="s">
        <v>18</v>
      </c>
      <c r="Y56" s="128" t="s">
        <v>18</v>
      </c>
      <c r="Z56" s="129" t="s">
        <v>18</v>
      </c>
      <c r="AA56" s="130" t="s">
        <v>18</v>
      </c>
      <c r="AB56" s="131" t="s">
        <v>18</v>
      </c>
      <c r="AC56" s="132" t="s">
        <v>18</v>
      </c>
      <c r="AD56" s="133" t="s">
        <v>18</v>
      </c>
      <c r="AE56" s="134" t="s">
        <v>18</v>
      </c>
      <c r="AF56" s="135" t="s">
        <v>18</v>
      </c>
      <c r="AG56" s="136" t="s">
        <v>18</v>
      </c>
      <c r="AH56" s="137" t="s">
        <v>18</v>
      </c>
      <c r="AI56" s="138" t="s">
        <v>18</v>
      </c>
      <c r="AJ56" s="139" t="s">
        <v>18</v>
      </c>
      <c r="AK56" s="39"/>
      <c r="AL56" s="39"/>
    </row>
    <row r="57" spans="1:39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14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83"/>
      <c r="S57" s="184"/>
      <c r="T57" s="184"/>
      <c r="U57" s="184"/>
      <c r="V57" s="185"/>
      <c r="W57" s="39" t="s">
        <v>18</v>
      </c>
      <c r="X57" s="48" t="s">
        <v>18</v>
      </c>
      <c r="Y57" s="128" t="s">
        <v>18</v>
      </c>
      <c r="Z57" s="129" t="s">
        <v>18</v>
      </c>
      <c r="AA57" s="130" t="s">
        <v>18</v>
      </c>
      <c r="AB57" s="131" t="s">
        <v>18</v>
      </c>
      <c r="AC57" s="132" t="s">
        <v>18</v>
      </c>
      <c r="AD57" s="133" t="s">
        <v>18</v>
      </c>
      <c r="AE57" s="134" t="s">
        <v>18</v>
      </c>
      <c r="AF57" s="135" t="s">
        <v>18</v>
      </c>
      <c r="AG57" s="136" t="s">
        <v>18</v>
      </c>
      <c r="AH57" s="137" t="s">
        <v>18</v>
      </c>
      <c r="AI57" s="138" t="s">
        <v>18</v>
      </c>
      <c r="AJ57" s="139" t="s">
        <v>18</v>
      </c>
      <c r="AK57" s="39"/>
      <c r="AL57" s="39"/>
    </row>
    <row r="58" spans="1:39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89"/>
      <c r="S58" s="190"/>
      <c r="T58" s="190"/>
      <c r="U58" s="190"/>
      <c r="V58" s="191"/>
      <c r="W58" s="39"/>
      <c r="X58" s="48"/>
      <c r="Y58" s="128" t="s">
        <v>18</v>
      </c>
      <c r="Z58" s="129" t="s">
        <v>18</v>
      </c>
      <c r="AA58" s="130" t="s">
        <v>18</v>
      </c>
      <c r="AB58" s="131" t="s">
        <v>18</v>
      </c>
      <c r="AC58" s="132" t="s">
        <v>18</v>
      </c>
      <c r="AD58" s="133" t="s">
        <v>18</v>
      </c>
      <c r="AE58" s="134" t="s">
        <v>18</v>
      </c>
      <c r="AF58" s="135" t="s">
        <v>18</v>
      </c>
      <c r="AG58" s="136" t="s">
        <v>18</v>
      </c>
      <c r="AH58" s="137" t="s">
        <v>18</v>
      </c>
      <c r="AI58" s="138" t="s">
        <v>18</v>
      </c>
      <c r="AJ58" s="139" t="s">
        <v>18</v>
      </c>
      <c r="AK58" s="39" t="s">
        <v>18</v>
      </c>
      <c r="AL58" s="39" t="s">
        <v>18</v>
      </c>
    </row>
    <row r="59" spans="1:39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92"/>
      <c r="S59" s="193"/>
      <c r="T59" s="193"/>
      <c r="U59" s="193"/>
      <c r="V59" s="194"/>
      <c r="W59" s="121"/>
      <c r="X59" s="121"/>
      <c r="Y59" s="157"/>
      <c r="Z59" s="158"/>
      <c r="AA59" s="159"/>
      <c r="AB59" s="121"/>
      <c r="AC59" s="157"/>
      <c r="AD59" s="158"/>
      <c r="AE59" s="159"/>
      <c r="AF59" s="121"/>
      <c r="AG59" s="157"/>
      <c r="AH59" s="158"/>
      <c r="AI59" s="159"/>
      <c r="AJ59" s="121"/>
      <c r="AK59" s="121"/>
      <c r="AL59" s="121"/>
    </row>
    <row r="60" spans="1:39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15">SUM(J2:J59)</f>
        <v>#VALUE!</v>
      </c>
      <c r="K60" s="74">
        <f>SUM(K2:K59)</f>
        <v>0</v>
      </c>
      <c r="L60" s="75">
        <f>SUM(L2:L59)</f>
        <v>0</v>
      </c>
      <c r="M60" s="76">
        <f t="shared" si="15"/>
        <v>0</v>
      </c>
      <c r="N60" s="99">
        <f t="shared" si="15"/>
        <v>0</v>
      </c>
      <c r="O60" s="110">
        <f>SUM(O2:O59)</f>
        <v>0</v>
      </c>
      <c r="P60" s="104">
        <f t="shared" si="15"/>
        <v>0</v>
      </c>
      <c r="Q60" s="76">
        <f t="shared" si="15"/>
        <v>0</v>
      </c>
      <c r="R60" s="77">
        <f>SUM(L60:Q60)</f>
        <v>0</v>
      </c>
      <c r="S60" s="195" t="s">
        <v>19</v>
      </c>
      <c r="T60" s="196"/>
      <c r="U60" s="196"/>
      <c r="V60" s="197"/>
      <c r="W60" s="120">
        <v>1</v>
      </c>
      <c r="X60" s="120">
        <f>SUM(X2:X59)</f>
        <v>0</v>
      </c>
      <c r="Y60" s="128">
        <f>SUM(Y2:Y59)</f>
        <v>0</v>
      </c>
      <c r="Z60" s="129" t="s">
        <v>48</v>
      </c>
      <c r="AA60" s="130">
        <f>SUM(AA2:AA59)</f>
        <v>0</v>
      </c>
      <c r="AB60" s="160">
        <f>SUM(AB2:AB59)</f>
        <v>0</v>
      </c>
      <c r="AC60" s="132">
        <f>SUM(AC2:AC59)</f>
        <v>0</v>
      </c>
      <c r="AD60" s="133" t="s">
        <v>48</v>
      </c>
      <c r="AE60" s="134">
        <f>SUM(AE2:AE59)</f>
        <v>0</v>
      </c>
      <c r="AF60" s="161">
        <f>SUM(AF2:AF59)</f>
        <v>0</v>
      </c>
      <c r="AG60" s="162">
        <f>SUM(AG2:AG59)</f>
        <v>0</v>
      </c>
      <c r="AH60" s="137" t="s">
        <v>48</v>
      </c>
      <c r="AI60" s="163">
        <f>SUM(AI2:AI59)</f>
        <v>0</v>
      </c>
      <c r="AJ60" s="164">
        <f>SUM(AJ2:AJ59)</f>
        <v>0</v>
      </c>
      <c r="AK60" s="120">
        <f>SUM(AK2:AK59)</f>
        <v>0</v>
      </c>
      <c r="AL60" s="120">
        <f>SUM(AL2:AL59)</f>
        <v>0</v>
      </c>
      <c r="AM60" s="79">
        <f>SUM(AK60:AL60)</f>
        <v>0</v>
      </c>
    </row>
    <row r="61" spans="1:39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86"/>
      <c r="T61" s="187"/>
      <c r="U61" s="187"/>
      <c r="V61" s="188"/>
    </row>
    <row r="62" spans="1:39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27"/>
      <c r="AL62" s="27"/>
    </row>
    <row r="63" spans="1:39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27"/>
      <c r="AL63" s="27"/>
    </row>
  </sheetData>
  <mergeCells count="61">
    <mergeCell ref="S61:V61"/>
    <mergeCell ref="S60:V60"/>
    <mergeCell ref="R55:V55"/>
    <mergeCell ref="R56:V56"/>
    <mergeCell ref="R57:V57"/>
    <mergeCell ref="R58:V58"/>
    <mergeCell ref="R59:V59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23" priority="1" stopIfTrue="1" operator="equal">
      <formula>-90</formula>
    </cfRule>
  </conditionalFormatting>
  <conditionalFormatting sqref="J3:J58">
    <cfRule type="cellIs" dxfId="22" priority="2" operator="equal">
      <formula>0</formula>
    </cfRule>
    <cfRule type="cellIs" dxfId="21" priority="3" operator="lessThan">
      <formula>0</formula>
    </cfRule>
    <cfRule type="cellIs" dxfId="20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9475-31A7-456B-91EA-FF8F884F0716}">
  <sheetPr>
    <tabColor theme="1"/>
    <pageSetUpPr fitToPage="1"/>
  </sheetPr>
  <dimension ref="A1:AM63"/>
  <sheetViews>
    <sheetView zoomScale="80" zoomScaleNormal="80" workbookViewId="0">
      <pane ySplit="2" topLeftCell="A45" activePane="bottomLeft" state="frozen"/>
      <selection sqref="A1:W1"/>
      <selection pane="bottomLeft" activeCell="A2" sqref="A2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66" bestFit="1" customWidth="1"/>
    <col min="26" max="26" width="2" style="66" bestFit="1" customWidth="1"/>
    <col min="27" max="29" width="3.625" style="66" bestFit="1" customWidth="1"/>
    <col min="30" max="30" width="2" style="66" bestFit="1" customWidth="1"/>
    <col min="31" max="33" width="3.625" style="66" bestFit="1" customWidth="1"/>
    <col min="34" max="34" width="2" style="66" bestFit="1" customWidth="1"/>
    <col min="35" max="36" width="3.625" style="66" bestFit="1" customWidth="1"/>
    <col min="37" max="38" width="3.625" style="27" bestFit="1" customWidth="1"/>
  </cols>
  <sheetData>
    <row r="1" spans="1:38" s="14" customFormat="1" ht="82.5">
      <c r="A1" s="125">
        <v>45371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77" t="s">
        <v>14</v>
      </c>
      <c r="S1" s="178"/>
      <c r="T1" s="178"/>
      <c r="U1" s="178"/>
      <c r="V1" s="179"/>
      <c r="W1" s="119" t="s">
        <v>15</v>
      </c>
      <c r="X1" s="144" t="s">
        <v>15</v>
      </c>
      <c r="Y1" s="145" t="s">
        <v>68</v>
      </c>
      <c r="Z1" s="146"/>
      <c r="AA1" s="147" t="s">
        <v>69</v>
      </c>
      <c r="AB1" s="148" t="s">
        <v>16</v>
      </c>
      <c r="AC1" s="149" t="s">
        <v>68</v>
      </c>
      <c r="AD1" s="150"/>
      <c r="AE1" s="151" t="s">
        <v>69</v>
      </c>
      <c r="AF1" s="152" t="s">
        <v>17</v>
      </c>
      <c r="AG1" s="153" t="s">
        <v>68</v>
      </c>
      <c r="AH1" s="154"/>
      <c r="AI1" s="155" t="s">
        <v>69</v>
      </c>
      <c r="AJ1" s="156" t="s">
        <v>70</v>
      </c>
      <c r="AK1" s="119" t="s">
        <v>16</v>
      </c>
      <c r="AL1" s="119" t="s">
        <v>17</v>
      </c>
    </row>
    <row r="2" spans="1:38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80"/>
      <c r="S2" s="181"/>
      <c r="T2" s="181"/>
      <c r="U2" s="181"/>
      <c r="V2" s="182"/>
      <c r="W2" s="121"/>
      <c r="X2" s="121"/>
      <c r="Y2" s="157"/>
      <c r="Z2" s="158"/>
      <c r="AA2" s="159"/>
      <c r="AB2" s="121"/>
      <c r="AC2" s="157"/>
      <c r="AD2" s="158"/>
      <c r="AE2" s="159"/>
      <c r="AF2" s="121"/>
      <c r="AG2" s="157"/>
      <c r="AH2" s="158"/>
      <c r="AI2" s="159"/>
      <c r="AJ2" s="121"/>
      <c r="AK2" s="121"/>
      <c r="AL2" s="121"/>
    </row>
    <row r="3" spans="1:38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83"/>
      <c r="S3" s="184"/>
      <c r="T3" s="184"/>
      <c r="U3" s="184"/>
      <c r="V3" s="185"/>
      <c r="W3" s="39" t="s">
        <v>18</v>
      </c>
      <c r="X3" s="48"/>
      <c r="Y3" s="128" t="s">
        <v>18</v>
      </c>
      <c r="Z3" s="129" t="s">
        <v>18</v>
      </c>
      <c r="AA3" s="130" t="s">
        <v>18</v>
      </c>
      <c r="AB3" s="131" t="s">
        <v>18</v>
      </c>
      <c r="AC3" s="132" t="s">
        <v>18</v>
      </c>
      <c r="AD3" s="133" t="s">
        <v>18</v>
      </c>
      <c r="AE3" s="134" t="s">
        <v>18</v>
      </c>
      <c r="AF3" s="135" t="s">
        <v>18</v>
      </c>
      <c r="AG3" s="136" t="s">
        <v>18</v>
      </c>
      <c r="AH3" s="137" t="s">
        <v>18</v>
      </c>
      <c r="AI3" s="138" t="s">
        <v>18</v>
      </c>
      <c r="AJ3" s="139" t="s">
        <v>18</v>
      </c>
      <c r="AK3" s="39"/>
      <c r="AL3" s="39"/>
    </row>
    <row r="4" spans="1:38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83"/>
      <c r="S4" s="184"/>
      <c r="T4" s="184"/>
      <c r="U4" s="184"/>
      <c r="V4" s="185"/>
      <c r="W4" s="39" t="s">
        <v>18</v>
      </c>
      <c r="X4" s="48" t="s">
        <v>18</v>
      </c>
      <c r="Y4" s="128"/>
      <c r="Z4" s="129" t="s">
        <v>48</v>
      </c>
      <c r="AA4" s="130"/>
      <c r="AB4" s="131">
        <f t="shared" ref="AB4:AB55" si="3">Y4+AA4</f>
        <v>0</v>
      </c>
      <c r="AC4" s="132"/>
      <c r="AD4" s="133" t="s">
        <v>48</v>
      </c>
      <c r="AE4" s="134"/>
      <c r="AF4" s="135">
        <f t="shared" ref="AF4:AF55" si="4">AC4+AE4</f>
        <v>0</v>
      </c>
      <c r="AG4" s="136"/>
      <c r="AH4" s="137" t="s">
        <v>48</v>
      </c>
      <c r="AI4" s="138"/>
      <c r="AJ4" s="139">
        <f t="shared" ref="AJ4:AJ55" si="5">AG4+AI4</f>
        <v>0</v>
      </c>
      <c r="AK4" s="39"/>
      <c r="AL4" s="39"/>
    </row>
    <row r="5" spans="1:38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83"/>
      <c r="S5" s="184"/>
      <c r="T5" s="184"/>
      <c r="U5" s="184"/>
      <c r="V5" s="185"/>
      <c r="W5" s="39" t="s">
        <v>18</v>
      </c>
      <c r="X5" s="48" t="s">
        <v>18</v>
      </c>
      <c r="Y5" s="128"/>
      <c r="Z5" s="129" t="s">
        <v>48</v>
      </c>
      <c r="AA5" s="130"/>
      <c r="AB5" s="131">
        <f t="shared" si="3"/>
        <v>0</v>
      </c>
      <c r="AC5" s="132"/>
      <c r="AD5" s="133" t="s">
        <v>48</v>
      </c>
      <c r="AE5" s="134"/>
      <c r="AF5" s="135">
        <f t="shared" si="4"/>
        <v>0</v>
      </c>
      <c r="AG5" s="136"/>
      <c r="AH5" s="137" t="s">
        <v>48</v>
      </c>
      <c r="AI5" s="138"/>
      <c r="AJ5" s="139">
        <f t="shared" si="5"/>
        <v>0</v>
      </c>
      <c r="AK5" s="39"/>
      <c r="AL5" s="39"/>
    </row>
    <row r="6" spans="1:38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83"/>
      <c r="S6" s="184"/>
      <c r="T6" s="184"/>
      <c r="U6" s="184"/>
      <c r="V6" s="185"/>
      <c r="W6" s="39" t="s">
        <v>18</v>
      </c>
      <c r="X6" s="48" t="s">
        <v>18</v>
      </c>
      <c r="Y6" s="128"/>
      <c r="Z6" s="129" t="s">
        <v>48</v>
      </c>
      <c r="AA6" s="130"/>
      <c r="AB6" s="131">
        <f t="shared" si="3"/>
        <v>0</v>
      </c>
      <c r="AC6" s="132"/>
      <c r="AD6" s="133" t="s">
        <v>48</v>
      </c>
      <c r="AE6" s="134"/>
      <c r="AF6" s="135">
        <f t="shared" si="4"/>
        <v>0</v>
      </c>
      <c r="AG6" s="136"/>
      <c r="AH6" s="137" t="s">
        <v>48</v>
      </c>
      <c r="AI6" s="138"/>
      <c r="AJ6" s="139">
        <f t="shared" si="5"/>
        <v>0</v>
      </c>
      <c r="AK6" s="39"/>
      <c r="AL6" s="39"/>
    </row>
    <row r="7" spans="1:38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83"/>
      <c r="S7" s="184"/>
      <c r="T7" s="184"/>
      <c r="U7" s="184"/>
      <c r="V7" s="185"/>
      <c r="W7" s="39" t="s">
        <v>18</v>
      </c>
      <c r="X7" s="48" t="s">
        <v>18</v>
      </c>
      <c r="Y7" s="128"/>
      <c r="Z7" s="129" t="s">
        <v>48</v>
      </c>
      <c r="AA7" s="130"/>
      <c r="AB7" s="131">
        <f t="shared" si="3"/>
        <v>0</v>
      </c>
      <c r="AC7" s="132"/>
      <c r="AD7" s="133" t="s">
        <v>48</v>
      </c>
      <c r="AE7" s="134"/>
      <c r="AF7" s="135">
        <f t="shared" si="4"/>
        <v>0</v>
      </c>
      <c r="AG7" s="136"/>
      <c r="AH7" s="137" t="s">
        <v>48</v>
      </c>
      <c r="AI7" s="138"/>
      <c r="AJ7" s="139">
        <f t="shared" si="5"/>
        <v>0</v>
      </c>
      <c r="AK7" s="39"/>
      <c r="AL7" s="39"/>
    </row>
    <row r="8" spans="1:38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83"/>
      <c r="S8" s="184"/>
      <c r="T8" s="184"/>
      <c r="U8" s="184"/>
      <c r="V8" s="185"/>
      <c r="W8" s="39" t="s">
        <v>18</v>
      </c>
      <c r="X8" s="48" t="s">
        <v>18</v>
      </c>
      <c r="Y8" s="128"/>
      <c r="Z8" s="129" t="s">
        <v>48</v>
      </c>
      <c r="AA8" s="130"/>
      <c r="AB8" s="131">
        <f t="shared" si="3"/>
        <v>0</v>
      </c>
      <c r="AC8" s="132"/>
      <c r="AD8" s="133" t="s">
        <v>48</v>
      </c>
      <c r="AE8" s="134"/>
      <c r="AF8" s="135">
        <f t="shared" si="4"/>
        <v>0</v>
      </c>
      <c r="AG8" s="136"/>
      <c r="AH8" s="137" t="s">
        <v>48</v>
      </c>
      <c r="AI8" s="138"/>
      <c r="AJ8" s="139">
        <f t="shared" si="5"/>
        <v>0</v>
      </c>
      <c r="AK8" s="39"/>
      <c r="AL8" s="39"/>
    </row>
    <row r="9" spans="1:38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83"/>
      <c r="S9" s="184"/>
      <c r="T9" s="184"/>
      <c r="U9" s="184"/>
      <c r="V9" s="185"/>
      <c r="W9" s="39" t="s">
        <v>18</v>
      </c>
      <c r="X9" s="48" t="s">
        <v>18</v>
      </c>
      <c r="Y9" s="128"/>
      <c r="Z9" s="129" t="s">
        <v>48</v>
      </c>
      <c r="AA9" s="130"/>
      <c r="AB9" s="131">
        <f t="shared" si="3"/>
        <v>0</v>
      </c>
      <c r="AC9" s="132"/>
      <c r="AD9" s="133" t="s">
        <v>48</v>
      </c>
      <c r="AE9" s="134"/>
      <c r="AF9" s="135">
        <f t="shared" si="4"/>
        <v>0</v>
      </c>
      <c r="AG9" s="136"/>
      <c r="AH9" s="137" t="s">
        <v>48</v>
      </c>
      <c r="AI9" s="138"/>
      <c r="AJ9" s="139">
        <f t="shared" si="5"/>
        <v>0</v>
      </c>
      <c r="AK9" s="39"/>
      <c r="AL9" s="39"/>
    </row>
    <row r="10" spans="1:38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83"/>
      <c r="S10" s="184"/>
      <c r="T10" s="184"/>
      <c r="U10" s="184"/>
      <c r="V10" s="185"/>
      <c r="W10" s="39" t="s">
        <v>18</v>
      </c>
      <c r="X10" s="48" t="s">
        <v>18</v>
      </c>
      <c r="Y10" s="128"/>
      <c r="Z10" s="129" t="s">
        <v>48</v>
      </c>
      <c r="AA10" s="130"/>
      <c r="AB10" s="131">
        <f t="shared" si="3"/>
        <v>0</v>
      </c>
      <c r="AC10" s="132"/>
      <c r="AD10" s="133" t="s">
        <v>48</v>
      </c>
      <c r="AE10" s="134"/>
      <c r="AF10" s="135">
        <f t="shared" si="4"/>
        <v>0</v>
      </c>
      <c r="AG10" s="136"/>
      <c r="AH10" s="137" t="s">
        <v>48</v>
      </c>
      <c r="AI10" s="138"/>
      <c r="AJ10" s="139">
        <f t="shared" si="5"/>
        <v>0</v>
      </c>
      <c r="AK10" s="39"/>
      <c r="AL10" s="39"/>
    </row>
    <row r="11" spans="1:38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6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83"/>
      <c r="S11" s="184"/>
      <c r="T11" s="184"/>
      <c r="U11" s="184"/>
      <c r="V11" s="185"/>
      <c r="W11" s="39" t="s">
        <v>18</v>
      </c>
      <c r="X11" s="48" t="s">
        <v>18</v>
      </c>
      <c r="Y11" s="128"/>
      <c r="Z11" s="129" t="s">
        <v>48</v>
      </c>
      <c r="AA11" s="130"/>
      <c r="AB11" s="131">
        <f t="shared" si="3"/>
        <v>0</v>
      </c>
      <c r="AC11" s="132"/>
      <c r="AD11" s="133" t="s">
        <v>48</v>
      </c>
      <c r="AE11" s="134"/>
      <c r="AF11" s="135">
        <f t="shared" si="4"/>
        <v>0</v>
      </c>
      <c r="AG11" s="136"/>
      <c r="AH11" s="137" t="s">
        <v>48</v>
      </c>
      <c r="AI11" s="138"/>
      <c r="AJ11" s="139">
        <f t="shared" si="5"/>
        <v>0</v>
      </c>
      <c r="AK11" s="39"/>
      <c r="AL11" s="39"/>
    </row>
    <row r="12" spans="1:38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6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83"/>
      <c r="S12" s="184"/>
      <c r="T12" s="184"/>
      <c r="U12" s="184"/>
      <c r="V12" s="185"/>
      <c r="W12" s="39" t="s">
        <v>18</v>
      </c>
      <c r="X12" s="48" t="s">
        <v>18</v>
      </c>
      <c r="Y12" s="128"/>
      <c r="Z12" s="129" t="s">
        <v>48</v>
      </c>
      <c r="AA12" s="130"/>
      <c r="AB12" s="131">
        <f t="shared" si="3"/>
        <v>0</v>
      </c>
      <c r="AC12" s="132"/>
      <c r="AD12" s="133" t="s">
        <v>48</v>
      </c>
      <c r="AE12" s="134"/>
      <c r="AF12" s="135">
        <f t="shared" si="4"/>
        <v>0</v>
      </c>
      <c r="AG12" s="136"/>
      <c r="AH12" s="137" t="s">
        <v>48</v>
      </c>
      <c r="AI12" s="138"/>
      <c r="AJ12" s="139">
        <f t="shared" si="5"/>
        <v>0</v>
      </c>
      <c r="AK12" s="39"/>
      <c r="AL12" s="39"/>
    </row>
    <row r="13" spans="1:38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6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83"/>
      <c r="S13" s="184"/>
      <c r="T13" s="184"/>
      <c r="U13" s="184"/>
      <c r="V13" s="185"/>
      <c r="W13" s="39" t="s">
        <v>18</v>
      </c>
      <c r="X13" s="48" t="s">
        <v>18</v>
      </c>
      <c r="Y13" s="128"/>
      <c r="Z13" s="129" t="s">
        <v>48</v>
      </c>
      <c r="AA13" s="130"/>
      <c r="AB13" s="131">
        <f t="shared" si="3"/>
        <v>0</v>
      </c>
      <c r="AC13" s="132"/>
      <c r="AD13" s="133" t="s">
        <v>48</v>
      </c>
      <c r="AE13" s="134"/>
      <c r="AF13" s="135">
        <f t="shared" si="4"/>
        <v>0</v>
      </c>
      <c r="AG13" s="136"/>
      <c r="AH13" s="137" t="s">
        <v>48</v>
      </c>
      <c r="AI13" s="138"/>
      <c r="AJ13" s="139">
        <f t="shared" si="5"/>
        <v>0</v>
      </c>
      <c r="AK13" s="39"/>
      <c r="AL13" s="39"/>
    </row>
    <row r="14" spans="1:38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6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83"/>
      <c r="S14" s="184"/>
      <c r="T14" s="184"/>
      <c r="U14" s="184"/>
      <c r="V14" s="185"/>
      <c r="W14" s="39" t="s">
        <v>18</v>
      </c>
      <c r="X14" s="48" t="s">
        <v>18</v>
      </c>
      <c r="Y14" s="128"/>
      <c r="Z14" s="129" t="s">
        <v>48</v>
      </c>
      <c r="AA14" s="130"/>
      <c r="AB14" s="131">
        <f t="shared" si="3"/>
        <v>0</v>
      </c>
      <c r="AC14" s="132"/>
      <c r="AD14" s="133" t="s">
        <v>48</v>
      </c>
      <c r="AE14" s="134"/>
      <c r="AF14" s="135">
        <f t="shared" si="4"/>
        <v>0</v>
      </c>
      <c r="AG14" s="136"/>
      <c r="AH14" s="137" t="s">
        <v>48</v>
      </c>
      <c r="AI14" s="138"/>
      <c r="AJ14" s="139">
        <f t="shared" si="5"/>
        <v>0</v>
      </c>
      <c r="AK14" s="39"/>
      <c r="AL14" s="39"/>
    </row>
    <row r="15" spans="1:38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6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83"/>
      <c r="S15" s="184"/>
      <c r="T15" s="184"/>
      <c r="U15" s="184"/>
      <c r="V15" s="185"/>
      <c r="W15" s="39" t="s">
        <v>18</v>
      </c>
      <c r="X15" s="48" t="s">
        <v>18</v>
      </c>
      <c r="Y15" s="128"/>
      <c r="Z15" s="129" t="s">
        <v>48</v>
      </c>
      <c r="AA15" s="130"/>
      <c r="AB15" s="131">
        <f t="shared" si="3"/>
        <v>0</v>
      </c>
      <c r="AC15" s="132"/>
      <c r="AD15" s="133" t="s">
        <v>48</v>
      </c>
      <c r="AE15" s="134"/>
      <c r="AF15" s="135">
        <f t="shared" si="4"/>
        <v>0</v>
      </c>
      <c r="AG15" s="136"/>
      <c r="AH15" s="137" t="s">
        <v>48</v>
      </c>
      <c r="AI15" s="138"/>
      <c r="AJ15" s="139">
        <f t="shared" si="5"/>
        <v>0</v>
      </c>
      <c r="AK15" s="39"/>
      <c r="AL15" s="39"/>
    </row>
    <row r="16" spans="1:38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6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83"/>
      <c r="S16" s="184"/>
      <c r="T16" s="184"/>
      <c r="U16" s="184"/>
      <c r="V16" s="185"/>
      <c r="W16" s="39" t="s">
        <v>18</v>
      </c>
      <c r="X16" s="48" t="s">
        <v>18</v>
      </c>
      <c r="Y16" s="128"/>
      <c r="Z16" s="129" t="s">
        <v>48</v>
      </c>
      <c r="AA16" s="130"/>
      <c r="AB16" s="131">
        <f t="shared" si="3"/>
        <v>0</v>
      </c>
      <c r="AC16" s="132"/>
      <c r="AD16" s="133" t="s">
        <v>48</v>
      </c>
      <c r="AE16" s="134"/>
      <c r="AF16" s="135">
        <f t="shared" si="4"/>
        <v>0</v>
      </c>
      <c r="AG16" s="136"/>
      <c r="AH16" s="137" t="s">
        <v>48</v>
      </c>
      <c r="AI16" s="138"/>
      <c r="AJ16" s="139">
        <f t="shared" si="5"/>
        <v>0</v>
      </c>
      <c r="AK16" s="39"/>
      <c r="AL16" s="39"/>
    </row>
    <row r="17" spans="1:38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6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83"/>
      <c r="S17" s="184"/>
      <c r="T17" s="184"/>
      <c r="U17" s="184"/>
      <c r="V17" s="185"/>
      <c r="W17" s="39" t="s">
        <v>18</v>
      </c>
      <c r="X17" s="48" t="s">
        <v>18</v>
      </c>
      <c r="Y17" s="128"/>
      <c r="Z17" s="129" t="s">
        <v>48</v>
      </c>
      <c r="AA17" s="130"/>
      <c r="AB17" s="131">
        <f t="shared" si="3"/>
        <v>0</v>
      </c>
      <c r="AC17" s="132"/>
      <c r="AD17" s="133" t="s">
        <v>48</v>
      </c>
      <c r="AE17" s="134"/>
      <c r="AF17" s="135">
        <f t="shared" si="4"/>
        <v>0</v>
      </c>
      <c r="AG17" s="136"/>
      <c r="AH17" s="137" t="s">
        <v>48</v>
      </c>
      <c r="AI17" s="138"/>
      <c r="AJ17" s="139">
        <f t="shared" si="5"/>
        <v>0</v>
      </c>
      <c r="AK17" s="39"/>
      <c r="AL17" s="39"/>
    </row>
    <row r="18" spans="1:38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6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83"/>
      <c r="S18" s="184"/>
      <c r="T18" s="184"/>
      <c r="U18" s="184"/>
      <c r="V18" s="185"/>
      <c r="W18" s="39" t="s">
        <v>18</v>
      </c>
      <c r="X18" s="48" t="s">
        <v>18</v>
      </c>
      <c r="Y18" s="128"/>
      <c r="Z18" s="129" t="s">
        <v>48</v>
      </c>
      <c r="AA18" s="130"/>
      <c r="AB18" s="131">
        <f t="shared" si="3"/>
        <v>0</v>
      </c>
      <c r="AC18" s="132"/>
      <c r="AD18" s="133" t="s">
        <v>48</v>
      </c>
      <c r="AE18" s="134"/>
      <c r="AF18" s="135">
        <f t="shared" si="4"/>
        <v>0</v>
      </c>
      <c r="AG18" s="136"/>
      <c r="AH18" s="137" t="s">
        <v>48</v>
      </c>
      <c r="AI18" s="138"/>
      <c r="AJ18" s="139">
        <f t="shared" si="5"/>
        <v>0</v>
      </c>
      <c r="AK18" s="39"/>
      <c r="AL18" s="39"/>
    </row>
    <row r="19" spans="1:38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83"/>
      <c r="S19" s="184"/>
      <c r="T19" s="184"/>
      <c r="U19" s="184"/>
      <c r="V19" s="185"/>
      <c r="W19" s="39" t="s">
        <v>18</v>
      </c>
      <c r="X19" s="48" t="s">
        <v>18</v>
      </c>
      <c r="Y19" s="128"/>
      <c r="Z19" s="129" t="s">
        <v>48</v>
      </c>
      <c r="AA19" s="130"/>
      <c r="AB19" s="131">
        <f t="shared" si="3"/>
        <v>0</v>
      </c>
      <c r="AC19" s="132"/>
      <c r="AD19" s="133" t="s">
        <v>48</v>
      </c>
      <c r="AE19" s="134"/>
      <c r="AF19" s="135">
        <f t="shared" si="4"/>
        <v>0</v>
      </c>
      <c r="AG19" s="136"/>
      <c r="AH19" s="137" t="s">
        <v>48</v>
      </c>
      <c r="AI19" s="138"/>
      <c r="AJ19" s="139">
        <f t="shared" si="5"/>
        <v>0</v>
      </c>
      <c r="AK19" s="39"/>
      <c r="AL19" s="39"/>
    </row>
    <row r="20" spans="1:38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:H24" si="7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83"/>
      <c r="S20" s="184"/>
      <c r="T20" s="184"/>
      <c r="U20" s="184"/>
      <c r="V20" s="185"/>
      <c r="W20" s="39" t="s">
        <v>18</v>
      </c>
      <c r="X20" s="48" t="s">
        <v>18</v>
      </c>
      <c r="Y20" s="128"/>
      <c r="Z20" s="129" t="s">
        <v>48</v>
      </c>
      <c r="AA20" s="130"/>
      <c r="AB20" s="131">
        <f t="shared" si="3"/>
        <v>0</v>
      </c>
      <c r="AC20" s="132"/>
      <c r="AD20" s="133" t="s">
        <v>48</v>
      </c>
      <c r="AE20" s="134"/>
      <c r="AF20" s="135">
        <f t="shared" si="4"/>
        <v>0</v>
      </c>
      <c r="AG20" s="136"/>
      <c r="AH20" s="137" t="s">
        <v>48</v>
      </c>
      <c r="AI20" s="138"/>
      <c r="AJ20" s="139">
        <f t="shared" si="5"/>
        <v>0</v>
      </c>
      <c r="AK20" s="39"/>
      <c r="AL20" s="39"/>
    </row>
    <row r="21" spans="1:38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si="7"/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83"/>
      <c r="S21" s="184"/>
      <c r="T21" s="184"/>
      <c r="U21" s="184"/>
      <c r="V21" s="185"/>
      <c r="W21" s="39" t="s">
        <v>18</v>
      </c>
      <c r="X21" s="48" t="s">
        <v>18</v>
      </c>
      <c r="Y21" s="128"/>
      <c r="Z21" s="129" t="s">
        <v>48</v>
      </c>
      <c r="AA21" s="130"/>
      <c r="AB21" s="131">
        <f t="shared" si="3"/>
        <v>0</v>
      </c>
      <c r="AC21" s="132"/>
      <c r="AD21" s="133" t="s">
        <v>48</v>
      </c>
      <c r="AE21" s="134"/>
      <c r="AF21" s="135">
        <f t="shared" si="4"/>
        <v>0</v>
      </c>
      <c r="AG21" s="136"/>
      <c r="AH21" s="137" t="s">
        <v>48</v>
      </c>
      <c r="AI21" s="138"/>
      <c r="AJ21" s="139">
        <f t="shared" si="5"/>
        <v>0</v>
      </c>
      <c r="AK21" s="39"/>
      <c r="AL21" s="39"/>
    </row>
    <row r="22" spans="1:38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7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83"/>
      <c r="S22" s="184"/>
      <c r="T22" s="184"/>
      <c r="U22" s="184"/>
      <c r="V22" s="185"/>
      <c r="W22" s="39" t="s">
        <v>18</v>
      </c>
      <c r="X22" s="48" t="s">
        <v>18</v>
      </c>
      <c r="Y22" s="128"/>
      <c r="Z22" s="129" t="s">
        <v>48</v>
      </c>
      <c r="AA22" s="130"/>
      <c r="AB22" s="131">
        <f t="shared" si="3"/>
        <v>0</v>
      </c>
      <c r="AC22" s="132"/>
      <c r="AD22" s="133" t="s">
        <v>48</v>
      </c>
      <c r="AE22" s="134"/>
      <c r="AF22" s="135">
        <f t="shared" si="4"/>
        <v>0</v>
      </c>
      <c r="AG22" s="136"/>
      <c r="AH22" s="137" t="s">
        <v>48</v>
      </c>
      <c r="AI22" s="138"/>
      <c r="AJ22" s="139">
        <f t="shared" si="5"/>
        <v>0</v>
      </c>
      <c r="AK22" s="39"/>
      <c r="AL22" s="39"/>
    </row>
    <row r="23" spans="1:38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7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83"/>
      <c r="S23" s="184"/>
      <c r="T23" s="184"/>
      <c r="U23" s="184"/>
      <c r="V23" s="185"/>
      <c r="W23" s="39" t="s">
        <v>18</v>
      </c>
      <c r="X23" s="48" t="s">
        <v>18</v>
      </c>
      <c r="Y23" s="128"/>
      <c r="Z23" s="129" t="s">
        <v>48</v>
      </c>
      <c r="AA23" s="130"/>
      <c r="AB23" s="131">
        <f t="shared" si="3"/>
        <v>0</v>
      </c>
      <c r="AC23" s="132"/>
      <c r="AD23" s="133" t="s">
        <v>48</v>
      </c>
      <c r="AE23" s="134"/>
      <c r="AF23" s="135">
        <f t="shared" si="4"/>
        <v>0</v>
      </c>
      <c r="AG23" s="136"/>
      <c r="AH23" s="137" t="s">
        <v>48</v>
      </c>
      <c r="AI23" s="138"/>
      <c r="AJ23" s="139">
        <f t="shared" si="5"/>
        <v>0</v>
      </c>
      <c r="AK23" s="39"/>
      <c r="AL23" s="39"/>
    </row>
    <row r="24" spans="1:38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7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83"/>
      <c r="S24" s="184"/>
      <c r="T24" s="184"/>
      <c r="U24" s="184"/>
      <c r="V24" s="185"/>
      <c r="W24" s="39" t="s">
        <v>18</v>
      </c>
      <c r="X24" s="48" t="s">
        <v>18</v>
      </c>
      <c r="Y24" s="128"/>
      <c r="Z24" s="129" t="s">
        <v>48</v>
      </c>
      <c r="AA24" s="130"/>
      <c r="AB24" s="131">
        <f t="shared" si="3"/>
        <v>0</v>
      </c>
      <c r="AC24" s="132"/>
      <c r="AD24" s="133" t="s">
        <v>48</v>
      </c>
      <c r="AE24" s="134"/>
      <c r="AF24" s="135">
        <f t="shared" si="4"/>
        <v>0</v>
      </c>
      <c r="AG24" s="136"/>
      <c r="AH24" s="137" t="s">
        <v>48</v>
      </c>
      <c r="AI24" s="138"/>
      <c r="AJ24" s="139">
        <f t="shared" si="5"/>
        <v>0</v>
      </c>
      <c r="AK24" s="39"/>
      <c r="AL24" s="39"/>
    </row>
    <row r="25" spans="1:38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83"/>
      <c r="S25" s="184"/>
      <c r="T25" s="184"/>
      <c r="U25" s="184"/>
      <c r="V25" s="185"/>
      <c r="W25" s="39" t="s">
        <v>18</v>
      </c>
      <c r="X25" s="48" t="s">
        <v>18</v>
      </c>
      <c r="Y25" s="128"/>
      <c r="Z25" s="129" t="s">
        <v>48</v>
      </c>
      <c r="AA25" s="130"/>
      <c r="AB25" s="131">
        <f t="shared" si="3"/>
        <v>0</v>
      </c>
      <c r="AC25" s="132"/>
      <c r="AD25" s="133" t="s">
        <v>48</v>
      </c>
      <c r="AE25" s="134"/>
      <c r="AF25" s="135">
        <f t="shared" si="4"/>
        <v>0</v>
      </c>
      <c r="AG25" s="136"/>
      <c r="AH25" s="137" t="s">
        <v>48</v>
      </c>
      <c r="AI25" s="138"/>
      <c r="AJ25" s="139">
        <f t="shared" si="5"/>
        <v>0</v>
      </c>
      <c r="AK25" s="39"/>
      <c r="AL25" s="39"/>
    </row>
    <row r="26" spans="1:38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8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83"/>
      <c r="S26" s="184"/>
      <c r="T26" s="184"/>
      <c r="U26" s="184"/>
      <c r="V26" s="185"/>
      <c r="W26" s="39" t="s">
        <v>18</v>
      </c>
      <c r="X26" s="48" t="s">
        <v>18</v>
      </c>
      <c r="Y26" s="128"/>
      <c r="Z26" s="129" t="s">
        <v>48</v>
      </c>
      <c r="AA26" s="130"/>
      <c r="AB26" s="131">
        <f t="shared" si="3"/>
        <v>0</v>
      </c>
      <c r="AC26" s="132"/>
      <c r="AD26" s="133" t="s">
        <v>48</v>
      </c>
      <c r="AE26" s="134"/>
      <c r="AF26" s="135">
        <f t="shared" si="4"/>
        <v>0</v>
      </c>
      <c r="AG26" s="136"/>
      <c r="AH26" s="137" t="s">
        <v>48</v>
      </c>
      <c r="AI26" s="138"/>
      <c r="AJ26" s="139">
        <f t="shared" si="5"/>
        <v>0</v>
      </c>
      <c r="AK26" s="39"/>
      <c r="AL26" s="39"/>
    </row>
    <row r="27" spans="1:38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8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83"/>
      <c r="S27" s="184"/>
      <c r="T27" s="184"/>
      <c r="U27" s="184"/>
      <c r="V27" s="185"/>
      <c r="W27" s="39" t="s">
        <v>18</v>
      </c>
      <c r="X27" s="48" t="s">
        <v>18</v>
      </c>
      <c r="Y27" s="128"/>
      <c r="Z27" s="129" t="s">
        <v>48</v>
      </c>
      <c r="AA27" s="130"/>
      <c r="AB27" s="131">
        <f t="shared" si="3"/>
        <v>0</v>
      </c>
      <c r="AC27" s="132"/>
      <c r="AD27" s="133" t="s">
        <v>48</v>
      </c>
      <c r="AE27" s="134"/>
      <c r="AF27" s="135">
        <f t="shared" si="4"/>
        <v>0</v>
      </c>
      <c r="AG27" s="136"/>
      <c r="AH27" s="137" t="s">
        <v>48</v>
      </c>
      <c r="AI27" s="138"/>
      <c r="AJ27" s="139">
        <f t="shared" si="5"/>
        <v>0</v>
      </c>
      <c r="AK27" s="39"/>
      <c r="AL27" s="39"/>
    </row>
    <row r="28" spans="1:38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8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83"/>
      <c r="S28" s="184"/>
      <c r="T28" s="184"/>
      <c r="U28" s="184"/>
      <c r="V28" s="185"/>
      <c r="W28" s="39" t="s">
        <v>18</v>
      </c>
      <c r="X28" s="48" t="s">
        <v>18</v>
      </c>
      <c r="Y28" s="128"/>
      <c r="Z28" s="129" t="s">
        <v>48</v>
      </c>
      <c r="AA28" s="130"/>
      <c r="AB28" s="131">
        <f t="shared" si="3"/>
        <v>0</v>
      </c>
      <c r="AC28" s="132"/>
      <c r="AD28" s="133" t="s">
        <v>48</v>
      </c>
      <c r="AE28" s="134"/>
      <c r="AF28" s="135">
        <f t="shared" si="4"/>
        <v>0</v>
      </c>
      <c r="AG28" s="136"/>
      <c r="AH28" s="137" t="s">
        <v>48</v>
      </c>
      <c r="AI28" s="138"/>
      <c r="AJ28" s="139">
        <f t="shared" si="5"/>
        <v>0</v>
      </c>
      <c r="AK28" s="39"/>
      <c r="AL28" s="39"/>
    </row>
    <row r="29" spans="1:38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8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83"/>
      <c r="S29" s="184"/>
      <c r="T29" s="184"/>
      <c r="U29" s="184"/>
      <c r="V29" s="185"/>
      <c r="W29" s="39" t="s">
        <v>18</v>
      </c>
      <c r="X29" s="48" t="s">
        <v>18</v>
      </c>
      <c r="Y29" s="128"/>
      <c r="Z29" s="129" t="s">
        <v>48</v>
      </c>
      <c r="AA29" s="130"/>
      <c r="AB29" s="131">
        <f t="shared" si="3"/>
        <v>0</v>
      </c>
      <c r="AC29" s="132"/>
      <c r="AD29" s="133" t="s">
        <v>48</v>
      </c>
      <c r="AE29" s="134"/>
      <c r="AF29" s="135">
        <f t="shared" si="4"/>
        <v>0</v>
      </c>
      <c r="AG29" s="136"/>
      <c r="AH29" s="137" t="s">
        <v>48</v>
      </c>
      <c r="AI29" s="138"/>
      <c r="AJ29" s="139">
        <f t="shared" si="5"/>
        <v>0</v>
      </c>
      <c r="AK29" s="39"/>
      <c r="AL29" s="39"/>
    </row>
    <row r="30" spans="1:38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8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83"/>
      <c r="S30" s="184"/>
      <c r="T30" s="184"/>
      <c r="U30" s="184"/>
      <c r="V30" s="185"/>
      <c r="W30" s="39" t="s">
        <v>18</v>
      </c>
      <c r="X30" s="48" t="s">
        <v>18</v>
      </c>
      <c r="Y30" s="128"/>
      <c r="Z30" s="129" t="s">
        <v>48</v>
      </c>
      <c r="AA30" s="130"/>
      <c r="AB30" s="131">
        <f t="shared" si="3"/>
        <v>0</v>
      </c>
      <c r="AC30" s="132"/>
      <c r="AD30" s="133" t="s">
        <v>48</v>
      </c>
      <c r="AE30" s="134"/>
      <c r="AF30" s="135">
        <f t="shared" si="4"/>
        <v>0</v>
      </c>
      <c r="AG30" s="136"/>
      <c r="AH30" s="137" t="s">
        <v>48</v>
      </c>
      <c r="AI30" s="138"/>
      <c r="AJ30" s="139">
        <f t="shared" si="5"/>
        <v>0</v>
      </c>
      <c r="AK30" s="39"/>
      <c r="AL30" s="39"/>
    </row>
    <row r="31" spans="1:38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8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83"/>
      <c r="S31" s="184"/>
      <c r="T31" s="184"/>
      <c r="U31" s="184"/>
      <c r="V31" s="185"/>
      <c r="W31" s="39" t="s">
        <v>18</v>
      </c>
      <c r="X31" s="48" t="s">
        <v>18</v>
      </c>
      <c r="Y31" s="128"/>
      <c r="Z31" s="129" t="s">
        <v>48</v>
      </c>
      <c r="AA31" s="130"/>
      <c r="AB31" s="131">
        <f t="shared" si="3"/>
        <v>0</v>
      </c>
      <c r="AC31" s="132"/>
      <c r="AD31" s="133" t="s">
        <v>48</v>
      </c>
      <c r="AE31" s="134"/>
      <c r="AF31" s="135">
        <f t="shared" si="4"/>
        <v>0</v>
      </c>
      <c r="AG31" s="136"/>
      <c r="AH31" s="137" t="s">
        <v>48</v>
      </c>
      <c r="AI31" s="138"/>
      <c r="AJ31" s="139">
        <f t="shared" si="5"/>
        <v>0</v>
      </c>
      <c r="AK31" s="39"/>
      <c r="AL31" s="39"/>
    </row>
    <row r="32" spans="1:38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8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83"/>
      <c r="S32" s="184"/>
      <c r="T32" s="184"/>
      <c r="U32" s="184"/>
      <c r="V32" s="185"/>
      <c r="W32" s="39" t="s">
        <v>18</v>
      </c>
      <c r="X32" s="48" t="s">
        <v>18</v>
      </c>
      <c r="Y32" s="128"/>
      <c r="Z32" s="129" t="s">
        <v>48</v>
      </c>
      <c r="AA32" s="130"/>
      <c r="AB32" s="131">
        <f t="shared" si="3"/>
        <v>0</v>
      </c>
      <c r="AC32" s="132"/>
      <c r="AD32" s="133" t="s">
        <v>48</v>
      </c>
      <c r="AE32" s="134"/>
      <c r="AF32" s="135">
        <f t="shared" si="4"/>
        <v>0</v>
      </c>
      <c r="AG32" s="136"/>
      <c r="AH32" s="137" t="s">
        <v>48</v>
      </c>
      <c r="AI32" s="138"/>
      <c r="AJ32" s="139">
        <f t="shared" si="5"/>
        <v>0</v>
      </c>
      <c r="AK32" s="39"/>
      <c r="AL32" s="39"/>
    </row>
    <row r="33" spans="1:38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8"/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83"/>
      <c r="S33" s="184"/>
      <c r="T33" s="184"/>
      <c r="U33" s="184"/>
      <c r="V33" s="185"/>
      <c r="W33" s="39" t="s">
        <v>18</v>
      </c>
      <c r="X33" s="48" t="s">
        <v>18</v>
      </c>
      <c r="Y33" s="128"/>
      <c r="Z33" s="129" t="s">
        <v>48</v>
      </c>
      <c r="AA33" s="130"/>
      <c r="AB33" s="131">
        <f t="shared" si="3"/>
        <v>0</v>
      </c>
      <c r="AC33" s="132"/>
      <c r="AD33" s="133" t="s">
        <v>48</v>
      </c>
      <c r="AE33" s="134"/>
      <c r="AF33" s="135">
        <f t="shared" si="4"/>
        <v>0</v>
      </c>
      <c r="AG33" s="136"/>
      <c r="AH33" s="137" t="s">
        <v>48</v>
      </c>
      <c r="AI33" s="138"/>
      <c r="AJ33" s="139">
        <f t="shared" si="5"/>
        <v>0</v>
      </c>
      <c r="AK33" s="39"/>
      <c r="AL33" s="39"/>
    </row>
    <row r="34" spans="1:38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8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83"/>
      <c r="S34" s="184"/>
      <c r="T34" s="184"/>
      <c r="U34" s="184"/>
      <c r="V34" s="185"/>
      <c r="W34" s="39" t="s">
        <v>18</v>
      </c>
      <c r="X34" s="48" t="s">
        <v>18</v>
      </c>
      <c r="Y34" s="128"/>
      <c r="Z34" s="129" t="s">
        <v>48</v>
      </c>
      <c r="AA34" s="130"/>
      <c r="AB34" s="131">
        <f t="shared" si="3"/>
        <v>0</v>
      </c>
      <c r="AC34" s="132"/>
      <c r="AD34" s="133" t="s">
        <v>48</v>
      </c>
      <c r="AE34" s="134"/>
      <c r="AF34" s="135">
        <f t="shared" si="4"/>
        <v>0</v>
      </c>
      <c r="AG34" s="136"/>
      <c r="AH34" s="137" t="s">
        <v>48</v>
      </c>
      <c r="AI34" s="138"/>
      <c r="AJ34" s="139">
        <f t="shared" si="5"/>
        <v>0</v>
      </c>
      <c r="AK34" s="39"/>
      <c r="AL34" s="39"/>
    </row>
    <row r="35" spans="1:38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83"/>
      <c r="S35" s="184"/>
      <c r="T35" s="184"/>
      <c r="U35" s="184"/>
      <c r="V35" s="185"/>
      <c r="W35" s="39" t="s">
        <v>18</v>
      </c>
      <c r="X35" s="48" t="s">
        <v>18</v>
      </c>
      <c r="Y35" s="128"/>
      <c r="Z35" s="129" t="s">
        <v>48</v>
      </c>
      <c r="AA35" s="130"/>
      <c r="AB35" s="131">
        <f t="shared" si="3"/>
        <v>0</v>
      </c>
      <c r="AC35" s="132"/>
      <c r="AD35" s="133" t="s">
        <v>48</v>
      </c>
      <c r="AE35" s="134"/>
      <c r="AF35" s="135">
        <f t="shared" si="4"/>
        <v>0</v>
      </c>
      <c r="AG35" s="136"/>
      <c r="AH35" s="137" t="s">
        <v>48</v>
      </c>
      <c r="AI35" s="138"/>
      <c r="AJ35" s="139">
        <f t="shared" si="5"/>
        <v>0</v>
      </c>
      <c r="AK35" s="39"/>
      <c r="AL35" s="39"/>
    </row>
    <row r="36" spans="1:38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9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83"/>
      <c r="S36" s="184"/>
      <c r="T36" s="184"/>
      <c r="U36" s="184"/>
      <c r="V36" s="185"/>
      <c r="W36" s="39" t="s">
        <v>18</v>
      </c>
      <c r="X36" s="48" t="s">
        <v>18</v>
      </c>
      <c r="Y36" s="128"/>
      <c r="Z36" s="129" t="s">
        <v>48</v>
      </c>
      <c r="AA36" s="130"/>
      <c r="AB36" s="131">
        <f t="shared" si="3"/>
        <v>0</v>
      </c>
      <c r="AC36" s="132"/>
      <c r="AD36" s="133" t="s">
        <v>48</v>
      </c>
      <c r="AE36" s="134"/>
      <c r="AF36" s="135">
        <f t="shared" si="4"/>
        <v>0</v>
      </c>
      <c r="AG36" s="136"/>
      <c r="AH36" s="137" t="s">
        <v>48</v>
      </c>
      <c r="AI36" s="138"/>
      <c r="AJ36" s="139">
        <f t="shared" si="5"/>
        <v>0</v>
      </c>
      <c r="AK36" s="39"/>
      <c r="AL36" s="39"/>
    </row>
    <row r="37" spans="1:38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9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83"/>
      <c r="S37" s="184"/>
      <c r="T37" s="184"/>
      <c r="U37" s="184"/>
      <c r="V37" s="185"/>
      <c r="W37" s="39" t="s">
        <v>18</v>
      </c>
      <c r="X37" s="48" t="s">
        <v>18</v>
      </c>
      <c r="Y37" s="128"/>
      <c r="Z37" s="129" t="s">
        <v>48</v>
      </c>
      <c r="AA37" s="130"/>
      <c r="AB37" s="131">
        <f t="shared" si="3"/>
        <v>0</v>
      </c>
      <c r="AC37" s="132"/>
      <c r="AD37" s="133" t="s">
        <v>48</v>
      </c>
      <c r="AE37" s="134"/>
      <c r="AF37" s="135">
        <f t="shared" si="4"/>
        <v>0</v>
      </c>
      <c r="AG37" s="136"/>
      <c r="AH37" s="137" t="s">
        <v>48</v>
      </c>
      <c r="AI37" s="138"/>
      <c r="AJ37" s="139">
        <f t="shared" si="5"/>
        <v>0</v>
      </c>
      <c r="AK37" s="39"/>
      <c r="AL37" s="39"/>
    </row>
    <row r="38" spans="1:38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9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83"/>
      <c r="S38" s="184"/>
      <c r="T38" s="184"/>
      <c r="U38" s="184"/>
      <c r="V38" s="185"/>
      <c r="W38" s="39" t="s">
        <v>18</v>
      </c>
      <c r="X38" s="48" t="s">
        <v>18</v>
      </c>
      <c r="Y38" s="128"/>
      <c r="Z38" s="129" t="s">
        <v>48</v>
      </c>
      <c r="AA38" s="130"/>
      <c r="AB38" s="131">
        <f t="shared" si="3"/>
        <v>0</v>
      </c>
      <c r="AC38" s="132"/>
      <c r="AD38" s="133" t="s">
        <v>48</v>
      </c>
      <c r="AE38" s="134"/>
      <c r="AF38" s="135">
        <f t="shared" si="4"/>
        <v>0</v>
      </c>
      <c r="AG38" s="136"/>
      <c r="AH38" s="137" t="s">
        <v>48</v>
      </c>
      <c r="AI38" s="138"/>
      <c r="AJ38" s="139">
        <f t="shared" si="5"/>
        <v>0</v>
      </c>
      <c r="AK38" s="39"/>
      <c r="AL38" s="39"/>
    </row>
    <row r="39" spans="1:38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9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83"/>
      <c r="S39" s="184"/>
      <c r="T39" s="184"/>
      <c r="U39" s="184"/>
      <c r="V39" s="185"/>
      <c r="W39" s="39" t="s">
        <v>18</v>
      </c>
      <c r="X39" s="48" t="s">
        <v>18</v>
      </c>
      <c r="Y39" s="128"/>
      <c r="Z39" s="129" t="s">
        <v>48</v>
      </c>
      <c r="AA39" s="130"/>
      <c r="AB39" s="131">
        <f t="shared" si="3"/>
        <v>0</v>
      </c>
      <c r="AC39" s="132"/>
      <c r="AD39" s="133" t="s">
        <v>48</v>
      </c>
      <c r="AE39" s="134"/>
      <c r="AF39" s="135">
        <f t="shared" si="4"/>
        <v>0</v>
      </c>
      <c r="AG39" s="136"/>
      <c r="AH39" s="137" t="s">
        <v>48</v>
      </c>
      <c r="AI39" s="138"/>
      <c r="AJ39" s="139">
        <f t="shared" si="5"/>
        <v>0</v>
      </c>
      <c r="AK39" s="39"/>
      <c r="AL39" s="39"/>
    </row>
    <row r="40" spans="1:38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9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83"/>
      <c r="S40" s="184"/>
      <c r="T40" s="184"/>
      <c r="U40" s="184"/>
      <c r="V40" s="185"/>
      <c r="W40" s="39" t="s">
        <v>18</v>
      </c>
      <c r="X40" s="48" t="s">
        <v>18</v>
      </c>
      <c r="Y40" s="128"/>
      <c r="Z40" s="129" t="s">
        <v>48</v>
      </c>
      <c r="AA40" s="130"/>
      <c r="AB40" s="131">
        <f t="shared" si="3"/>
        <v>0</v>
      </c>
      <c r="AC40" s="132"/>
      <c r="AD40" s="133" t="s">
        <v>48</v>
      </c>
      <c r="AE40" s="134"/>
      <c r="AF40" s="135">
        <f t="shared" si="4"/>
        <v>0</v>
      </c>
      <c r="AG40" s="136"/>
      <c r="AH40" s="137" t="s">
        <v>48</v>
      </c>
      <c r="AI40" s="138"/>
      <c r="AJ40" s="139">
        <f t="shared" si="5"/>
        <v>0</v>
      </c>
      <c r="AK40" s="39"/>
      <c r="AL40" s="39"/>
    </row>
    <row r="41" spans="1:38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9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83"/>
      <c r="S41" s="184"/>
      <c r="T41" s="184"/>
      <c r="U41" s="184"/>
      <c r="V41" s="185"/>
      <c r="W41" s="39" t="s">
        <v>18</v>
      </c>
      <c r="X41" s="48" t="s">
        <v>18</v>
      </c>
      <c r="Y41" s="128"/>
      <c r="Z41" s="129" t="s">
        <v>48</v>
      </c>
      <c r="AA41" s="130"/>
      <c r="AB41" s="131">
        <f t="shared" si="3"/>
        <v>0</v>
      </c>
      <c r="AC41" s="132"/>
      <c r="AD41" s="133" t="s">
        <v>48</v>
      </c>
      <c r="AE41" s="134"/>
      <c r="AF41" s="135">
        <f t="shared" si="4"/>
        <v>0</v>
      </c>
      <c r="AG41" s="136"/>
      <c r="AH41" s="137" t="s">
        <v>48</v>
      </c>
      <c r="AI41" s="138"/>
      <c r="AJ41" s="139">
        <f t="shared" si="5"/>
        <v>0</v>
      </c>
      <c r="AK41" s="39"/>
      <c r="AL41" s="39"/>
    </row>
    <row r="42" spans="1:38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9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83"/>
      <c r="S42" s="184"/>
      <c r="T42" s="184"/>
      <c r="U42" s="184"/>
      <c r="V42" s="185"/>
      <c r="W42" s="39" t="s">
        <v>18</v>
      </c>
      <c r="X42" s="48" t="s">
        <v>18</v>
      </c>
      <c r="Y42" s="128"/>
      <c r="Z42" s="129" t="s">
        <v>48</v>
      </c>
      <c r="AA42" s="130"/>
      <c r="AB42" s="131">
        <f t="shared" si="3"/>
        <v>0</v>
      </c>
      <c r="AC42" s="132"/>
      <c r="AD42" s="133" t="s">
        <v>48</v>
      </c>
      <c r="AE42" s="134"/>
      <c r="AF42" s="135">
        <f t="shared" si="4"/>
        <v>0</v>
      </c>
      <c r="AG42" s="136"/>
      <c r="AH42" s="137" t="s">
        <v>48</v>
      </c>
      <c r="AI42" s="138"/>
      <c r="AJ42" s="139">
        <f t="shared" si="5"/>
        <v>0</v>
      </c>
      <c r="AK42" s="39"/>
      <c r="AL42" s="39"/>
    </row>
    <row r="43" spans="1:38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83"/>
      <c r="S43" s="184"/>
      <c r="T43" s="184"/>
      <c r="U43" s="184"/>
      <c r="V43" s="185"/>
      <c r="W43" s="39" t="s">
        <v>18</v>
      </c>
      <c r="X43" s="48" t="s">
        <v>18</v>
      </c>
      <c r="Y43" s="128"/>
      <c r="Z43" s="129" t="s">
        <v>48</v>
      </c>
      <c r="AA43" s="130"/>
      <c r="AB43" s="131">
        <f t="shared" si="3"/>
        <v>0</v>
      </c>
      <c r="AC43" s="132"/>
      <c r="AD43" s="133" t="s">
        <v>48</v>
      </c>
      <c r="AE43" s="134"/>
      <c r="AF43" s="135">
        <f t="shared" si="4"/>
        <v>0</v>
      </c>
      <c r="AG43" s="136"/>
      <c r="AH43" s="137" t="s">
        <v>48</v>
      </c>
      <c r="AI43" s="138"/>
      <c r="AJ43" s="139">
        <f t="shared" si="5"/>
        <v>0</v>
      </c>
      <c r="AK43" s="39"/>
      <c r="AL43" s="39"/>
    </row>
    <row r="44" spans="1:38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10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83"/>
      <c r="S44" s="184"/>
      <c r="T44" s="184"/>
      <c r="U44" s="184"/>
      <c r="V44" s="185"/>
      <c r="W44" s="39" t="s">
        <v>18</v>
      </c>
      <c r="X44" s="48" t="s">
        <v>18</v>
      </c>
      <c r="Y44" s="128"/>
      <c r="Z44" s="129" t="s">
        <v>48</v>
      </c>
      <c r="AA44" s="130"/>
      <c r="AB44" s="131">
        <f t="shared" si="3"/>
        <v>0</v>
      </c>
      <c r="AC44" s="132"/>
      <c r="AD44" s="133" t="s">
        <v>48</v>
      </c>
      <c r="AE44" s="134"/>
      <c r="AF44" s="135">
        <f t="shared" si="4"/>
        <v>0</v>
      </c>
      <c r="AG44" s="136"/>
      <c r="AH44" s="137" t="s">
        <v>48</v>
      </c>
      <c r="AI44" s="138"/>
      <c r="AJ44" s="139">
        <f t="shared" si="5"/>
        <v>0</v>
      </c>
      <c r="AK44" s="39"/>
      <c r="AL44" s="39"/>
    </row>
    <row r="45" spans="1:38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10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83"/>
      <c r="S45" s="184"/>
      <c r="T45" s="184"/>
      <c r="U45" s="184"/>
      <c r="V45" s="185"/>
      <c r="W45" s="39" t="s">
        <v>18</v>
      </c>
      <c r="X45" s="48" t="s">
        <v>18</v>
      </c>
      <c r="Y45" s="128"/>
      <c r="Z45" s="129" t="s">
        <v>48</v>
      </c>
      <c r="AA45" s="130"/>
      <c r="AB45" s="131">
        <f t="shared" si="3"/>
        <v>0</v>
      </c>
      <c r="AC45" s="132"/>
      <c r="AD45" s="133" t="s">
        <v>48</v>
      </c>
      <c r="AE45" s="134"/>
      <c r="AF45" s="135">
        <f t="shared" si="4"/>
        <v>0</v>
      </c>
      <c r="AG45" s="136"/>
      <c r="AH45" s="137" t="s">
        <v>48</v>
      </c>
      <c r="AI45" s="138"/>
      <c r="AJ45" s="139">
        <f t="shared" si="5"/>
        <v>0</v>
      </c>
      <c r="AK45" s="39"/>
      <c r="AL45" s="39"/>
    </row>
    <row r="46" spans="1:38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10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83"/>
      <c r="S46" s="184"/>
      <c r="T46" s="184"/>
      <c r="U46" s="184"/>
      <c r="V46" s="185"/>
      <c r="W46" s="39" t="s">
        <v>18</v>
      </c>
      <c r="X46" s="48" t="s">
        <v>18</v>
      </c>
      <c r="Y46" s="128"/>
      <c r="Z46" s="129" t="s">
        <v>48</v>
      </c>
      <c r="AA46" s="130"/>
      <c r="AB46" s="131">
        <f t="shared" si="3"/>
        <v>0</v>
      </c>
      <c r="AC46" s="132"/>
      <c r="AD46" s="133" t="s">
        <v>48</v>
      </c>
      <c r="AE46" s="134"/>
      <c r="AF46" s="135">
        <f t="shared" si="4"/>
        <v>0</v>
      </c>
      <c r="AG46" s="136"/>
      <c r="AH46" s="137" t="s">
        <v>48</v>
      </c>
      <c r="AI46" s="138"/>
      <c r="AJ46" s="139">
        <f t="shared" si="5"/>
        <v>0</v>
      </c>
      <c r="AK46" s="39"/>
      <c r="AL46" s="39"/>
    </row>
    <row r="47" spans="1:38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10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83"/>
      <c r="S47" s="184"/>
      <c r="T47" s="184"/>
      <c r="U47" s="184"/>
      <c r="V47" s="185"/>
      <c r="W47" s="39" t="s">
        <v>18</v>
      </c>
      <c r="X47" s="48" t="s">
        <v>18</v>
      </c>
      <c r="Y47" s="128"/>
      <c r="Z47" s="129" t="s">
        <v>48</v>
      </c>
      <c r="AA47" s="130"/>
      <c r="AB47" s="131">
        <f t="shared" si="3"/>
        <v>0</v>
      </c>
      <c r="AC47" s="132"/>
      <c r="AD47" s="133" t="s">
        <v>48</v>
      </c>
      <c r="AE47" s="134"/>
      <c r="AF47" s="135">
        <f t="shared" si="4"/>
        <v>0</v>
      </c>
      <c r="AG47" s="136"/>
      <c r="AH47" s="137" t="s">
        <v>48</v>
      </c>
      <c r="AI47" s="138"/>
      <c r="AJ47" s="139">
        <f t="shared" si="5"/>
        <v>0</v>
      </c>
      <c r="AK47" s="39"/>
      <c r="AL47" s="39"/>
    </row>
    <row r="48" spans="1:38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10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83"/>
      <c r="S48" s="184"/>
      <c r="T48" s="184"/>
      <c r="U48" s="184"/>
      <c r="V48" s="185"/>
      <c r="W48" s="39" t="s">
        <v>18</v>
      </c>
      <c r="X48" s="48" t="s">
        <v>18</v>
      </c>
      <c r="Y48" s="128"/>
      <c r="Z48" s="129" t="s">
        <v>48</v>
      </c>
      <c r="AA48" s="130"/>
      <c r="AB48" s="131">
        <f t="shared" si="3"/>
        <v>0</v>
      </c>
      <c r="AC48" s="132"/>
      <c r="AD48" s="133" t="s">
        <v>48</v>
      </c>
      <c r="AE48" s="134"/>
      <c r="AF48" s="135">
        <f t="shared" si="4"/>
        <v>0</v>
      </c>
      <c r="AG48" s="136"/>
      <c r="AH48" s="137" t="s">
        <v>48</v>
      </c>
      <c r="AI48" s="138"/>
      <c r="AJ48" s="139">
        <f t="shared" si="5"/>
        <v>0</v>
      </c>
      <c r="AK48" s="39"/>
      <c r="AL48" s="39"/>
    </row>
    <row r="49" spans="1:39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10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83"/>
      <c r="S49" s="184"/>
      <c r="T49" s="184"/>
      <c r="U49" s="184"/>
      <c r="V49" s="185"/>
      <c r="W49" s="39" t="s">
        <v>18</v>
      </c>
      <c r="X49" s="48" t="s">
        <v>18</v>
      </c>
      <c r="Y49" s="128"/>
      <c r="Z49" s="129" t="s">
        <v>48</v>
      </c>
      <c r="AA49" s="130"/>
      <c r="AB49" s="131">
        <f t="shared" si="3"/>
        <v>0</v>
      </c>
      <c r="AC49" s="132"/>
      <c r="AD49" s="133" t="s">
        <v>48</v>
      </c>
      <c r="AE49" s="134"/>
      <c r="AF49" s="135">
        <f t="shared" si="4"/>
        <v>0</v>
      </c>
      <c r="AG49" s="136"/>
      <c r="AH49" s="137" t="s">
        <v>48</v>
      </c>
      <c r="AI49" s="138"/>
      <c r="AJ49" s="139">
        <f t="shared" si="5"/>
        <v>0</v>
      </c>
      <c r="AK49" s="39"/>
      <c r="AL49" s="39"/>
    </row>
    <row r="50" spans="1:39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83"/>
      <c r="S50" s="184"/>
      <c r="T50" s="184"/>
      <c r="U50" s="184"/>
      <c r="V50" s="185"/>
      <c r="W50" s="39" t="s">
        <v>18</v>
      </c>
      <c r="X50" s="48" t="s">
        <v>18</v>
      </c>
      <c r="Y50" s="128"/>
      <c r="Z50" s="129" t="s">
        <v>48</v>
      </c>
      <c r="AA50" s="130"/>
      <c r="AB50" s="131">
        <f t="shared" si="3"/>
        <v>0</v>
      </c>
      <c r="AC50" s="132"/>
      <c r="AD50" s="133" t="s">
        <v>48</v>
      </c>
      <c r="AE50" s="134"/>
      <c r="AF50" s="135">
        <f t="shared" si="4"/>
        <v>0</v>
      </c>
      <c r="AG50" s="136"/>
      <c r="AH50" s="137" t="s">
        <v>48</v>
      </c>
      <c r="AI50" s="138"/>
      <c r="AJ50" s="139">
        <f t="shared" si="5"/>
        <v>0</v>
      </c>
      <c r="AK50" s="39"/>
      <c r="AL50" s="39"/>
    </row>
    <row r="51" spans="1:39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11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83"/>
      <c r="S51" s="184"/>
      <c r="T51" s="184"/>
      <c r="U51" s="184"/>
      <c r="V51" s="185"/>
      <c r="W51" s="39" t="s">
        <v>18</v>
      </c>
      <c r="X51" s="48" t="s">
        <v>18</v>
      </c>
      <c r="Y51" s="128"/>
      <c r="Z51" s="129" t="s">
        <v>48</v>
      </c>
      <c r="AA51" s="130"/>
      <c r="AB51" s="131">
        <f t="shared" si="3"/>
        <v>0</v>
      </c>
      <c r="AC51" s="132"/>
      <c r="AD51" s="133" t="s">
        <v>48</v>
      </c>
      <c r="AE51" s="134"/>
      <c r="AF51" s="135">
        <f t="shared" si="4"/>
        <v>0</v>
      </c>
      <c r="AG51" s="136"/>
      <c r="AH51" s="137" t="s">
        <v>48</v>
      </c>
      <c r="AI51" s="138"/>
      <c r="AJ51" s="139">
        <f t="shared" si="5"/>
        <v>0</v>
      </c>
      <c r="AK51" s="39"/>
      <c r="AL51" s="39"/>
    </row>
    <row r="52" spans="1:39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11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83"/>
      <c r="S52" s="184"/>
      <c r="T52" s="184"/>
      <c r="U52" s="184"/>
      <c r="V52" s="185"/>
      <c r="W52" s="39" t="s">
        <v>18</v>
      </c>
      <c r="X52" s="48" t="s">
        <v>18</v>
      </c>
      <c r="Y52" s="128"/>
      <c r="Z52" s="129" t="s">
        <v>48</v>
      </c>
      <c r="AA52" s="130"/>
      <c r="AB52" s="131">
        <f t="shared" si="3"/>
        <v>0</v>
      </c>
      <c r="AC52" s="132"/>
      <c r="AD52" s="133" t="s">
        <v>48</v>
      </c>
      <c r="AE52" s="134"/>
      <c r="AF52" s="135">
        <f t="shared" si="4"/>
        <v>0</v>
      </c>
      <c r="AG52" s="136"/>
      <c r="AH52" s="137" t="s">
        <v>48</v>
      </c>
      <c r="AI52" s="138"/>
      <c r="AJ52" s="139">
        <f t="shared" si="5"/>
        <v>0</v>
      </c>
      <c r="AK52" s="39"/>
      <c r="AL52" s="39"/>
    </row>
    <row r="53" spans="1:39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11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83"/>
      <c r="S53" s="184"/>
      <c r="T53" s="184"/>
      <c r="U53" s="184"/>
      <c r="V53" s="185"/>
      <c r="W53" s="39" t="s">
        <v>18</v>
      </c>
      <c r="X53" s="48" t="s">
        <v>18</v>
      </c>
      <c r="Y53" s="128"/>
      <c r="Z53" s="129" t="s">
        <v>48</v>
      </c>
      <c r="AA53" s="130"/>
      <c r="AB53" s="131">
        <f t="shared" si="3"/>
        <v>0</v>
      </c>
      <c r="AC53" s="132"/>
      <c r="AD53" s="133" t="s">
        <v>48</v>
      </c>
      <c r="AE53" s="134"/>
      <c r="AF53" s="135">
        <f t="shared" si="4"/>
        <v>0</v>
      </c>
      <c r="AG53" s="136"/>
      <c r="AH53" s="137" t="s">
        <v>48</v>
      </c>
      <c r="AI53" s="138"/>
      <c r="AJ53" s="139">
        <f t="shared" si="5"/>
        <v>0</v>
      </c>
      <c r="AK53" s="39"/>
      <c r="AL53" s="39"/>
    </row>
    <row r="54" spans="1:39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11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83"/>
      <c r="S54" s="184"/>
      <c r="T54" s="184"/>
      <c r="U54" s="184"/>
      <c r="V54" s="185"/>
      <c r="W54" s="39" t="s">
        <v>18</v>
      </c>
      <c r="X54" s="48" t="s">
        <v>18</v>
      </c>
      <c r="Y54" s="128"/>
      <c r="Z54" s="129" t="s">
        <v>48</v>
      </c>
      <c r="AA54" s="130"/>
      <c r="AB54" s="131">
        <f t="shared" si="3"/>
        <v>0</v>
      </c>
      <c r="AC54" s="132"/>
      <c r="AD54" s="133" t="s">
        <v>48</v>
      </c>
      <c r="AE54" s="134"/>
      <c r="AF54" s="135">
        <f t="shared" si="4"/>
        <v>0</v>
      </c>
      <c r="AG54" s="136"/>
      <c r="AH54" s="137" t="s">
        <v>48</v>
      </c>
      <c r="AI54" s="138"/>
      <c r="AJ54" s="139">
        <f t="shared" si="5"/>
        <v>0</v>
      </c>
      <c r="AK54" s="39"/>
      <c r="AL54" s="39"/>
    </row>
    <row r="55" spans="1:39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11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83"/>
      <c r="S55" s="184"/>
      <c r="T55" s="184"/>
      <c r="U55" s="184"/>
      <c r="V55" s="185"/>
      <c r="W55" s="39" t="s">
        <v>18</v>
      </c>
      <c r="X55" s="48" t="s">
        <v>18</v>
      </c>
      <c r="Y55" s="128"/>
      <c r="Z55" s="129" t="s">
        <v>48</v>
      </c>
      <c r="AA55" s="130"/>
      <c r="AB55" s="131">
        <f t="shared" si="3"/>
        <v>0</v>
      </c>
      <c r="AC55" s="132"/>
      <c r="AD55" s="133" t="s">
        <v>48</v>
      </c>
      <c r="AE55" s="134"/>
      <c r="AF55" s="135">
        <f t="shared" si="4"/>
        <v>0</v>
      </c>
      <c r="AG55" s="136"/>
      <c r="AH55" s="137" t="s">
        <v>48</v>
      </c>
      <c r="AI55" s="138"/>
      <c r="AJ55" s="139">
        <f t="shared" si="5"/>
        <v>0</v>
      </c>
      <c r="AK55" s="39"/>
      <c r="AL55" s="39"/>
    </row>
    <row r="56" spans="1:39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11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83"/>
      <c r="S56" s="184"/>
      <c r="T56" s="184"/>
      <c r="U56" s="184"/>
      <c r="V56" s="185"/>
      <c r="W56" s="39" t="s">
        <v>18</v>
      </c>
      <c r="X56" s="48" t="s">
        <v>18</v>
      </c>
      <c r="Y56" s="128" t="s">
        <v>18</v>
      </c>
      <c r="Z56" s="129" t="s">
        <v>18</v>
      </c>
      <c r="AA56" s="130" t="s">
        <v>18</v>
      </c>
      <c r="AB56" s="131" t="s">
        <v>18</v>
      </c>
      <c r="AC56" s="132" t="s">
        <v>18</v>
      </c>
      <c r="AD56" s="133" t="s">
        <v>18</v>
      </c>
      <c r="AE56" s="134" t="s">
        <v>18</v>
      </c>
      <c r="AF56" s="135" t="s">
        <v>18</v>
      </c>
      <c r="AG56" s="136" t="s">
        <v>18</v>
      </c>
      <c r="AH56" s="137" t="s">
        <v>18</v>
      </c>
      <c r="AI56" s="138" t="s">
        <v>18</v>
      </c>
      <c r="AJ56" s="139" t="s">
        <v>18</v>
      </c>
      <c r="AK56" s="39"/>
      <c r="AL56" s="39"/>
    </row>
    <row r="57" spans="1:39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11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83"/>
      <c r="S57" s="184"/>
      <c r="T57" s="184"/>
      <c r="U57" s="184"/>
      <c r="V57" s="185"/>
      <c r="W57" s="39" t="s">
        <v>18</v>
      </c>
      <c r="X57" s="48" t="s">
        <v>18</v>
      </c>
      <c r="Y57" s="128" t="s">
        <v>18</v>
      </c>
      <c r="Z57" s="129" t="s">
        <v>18</v>
      </c>
      <c r="AA57" s="130" t="s">
        <v>18</v>
      </c>
      <c r="AB57" s="131" t="s">
        <v>18</v>
      </c>
      <c r="AC57" s="132" t="s">
        <v>18</v>
      </c>
      <c r="AD57" s="133" t="s">
        <v>18</v>
      </c>
      <c r="AE57" s="134" t="s">
        <v>18</v>
      </c>
      <c r="AF57" s="135" t="s">
        <v>18</v>
      </c>
      <c r="AG57" s="136" t="s">
        <v>18</v>
      </c>
      <c r="AH57" s="137" t="s">
        <v>18</v>
      </c>
      <c r="AI57" s="138" t="s">
        <v>18</v>
      </c>
      <c r="AJ57" s="139" t="s">
        <v>18</v>
      </c>
      <c r="AK57" s="39"/>
      <c r="AL57" s="39"/>
    </row>
    <row r="58" spans="1:39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89"/>
      <c r="S58" s="190"/>
      <c r="T58" s="190"/>
      <c r="U58" s="190"/>
      <c r="V58" s="191"/>
      <c r="W58" s="39"/>
      <c r="X58" s="48"/>
      <c r="Y58" s="128" t="s">
        <v>18</v>
      </c>
      <c r="Z58" s="129" t="s">
        <v>18</v>
      </c>
      <c r="AA58" s="130" t="s">
        <v>18</v>
      </c>
      <c r="AB58" s="131" t="s">
        <v>18</v>
      </c>
      <c r="AC58" s="132" t="s">
        <v>18</v>
      </c>
      <c r="AD58" s="133" t="s">
        <v>18</v>
      </c>
      <c r="AE58" s="134" t="s">
        <v>18</v>
      </c>
      <c r="AF58" s="135" t="s">
        <v>18</v>
      </c>
      <c r="AG58" s="136" t="s">
        <v>18</v>
      </c>
      <c r="AH58" s="137" t="s">
        <v>18</v>
      </c>
      <c r="AI58" s="138" t="s">
        <v>18</v>
      </c>
      <c r="AJ58" s="139" t="s">
        <v>18</v>
      </c>
      <c r="AK58" s="39" t="s">
        <v>18</v>
      </c>
      <c r="AL58" s="39" t="s">
        <v>18</v>
      </c>
    </row>
    <row r="59" spans="1:39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92"/>
      <c r="S59" s="193"/>
      <c r="T59" s="193"/>
      <c r="U59" s="193"/>
      <c r="V59" s="194"/>
      <c r="W59" s="121"/>
      <c r="X59" s="121"/>
      <c r="Y59" s="157"/>
      <c r="Z59" s="158"/>
      <c r="AA59" s="159"/>
      <c r="AB59" s="121"/>
      <c r="AC59" s="157"/>
      <c r="AD59" s="158"/>
      <c r="AE59" s="159"/>
      <c r="AF59" s="121"/>
      <c r="AG59" s="157"/>
      <c r="AH59" s="158"/>
      <c r="AI59" s="159"/>
      <c r="AJ59" s="121"/>
      <c r="AK59" s="121"/>
      <c r="AL59" s="121"/>
    </row>
    <row r="60" spans="1:39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12">SUM(J2:J59)</f>
        <v>#VALUE!</v>
      </c>
      <c r="K60" s="74">
        <f>SUM(K2:K59)</f>
        <v>0</v>
      </c>
      <c r="L60" s="75">
        <f>SUM(L2:L59)</f>
        <v>0</v>
      </c>
      <c r="M60" s="76">
        <f t="shared" si="12"/>
        <v>0</v>
      </c>
      <c r="N60" s="99">
        <f t="shared" si="12"/>
        <v>0</v>
      </c>
      <c r="O60" s="110">
        <f>SUM(O2:O59)</f>
        <v>0</v>
      </c>
      <c r="P60" s="104">
        <f t="shared" si="12"/>
        <v>0</v>
      </c>
      <c r="Q60" s="76">
        <f t="shared" si="12"/>
        <v>0</v>
      </c>
      <c r="R60" s="77">
        <f>SUM(L60:Q60)</f>
        <v>0</v>
      </c>
      <c r="S60" s="195" t="s">
        <v>19</v>
      </c>
      <c r="T60" s="196"/>
      <c r="U60" s="196"/>
      <c r="V60" s="197"/>
      <c r="W60" s="120">
        <v>1</v>
      </c>
      <c r="X60" s="120">
        <f>SUM(X2:X59)</f>
        <v>0</v>
      </c>
      <c r="Y60" s="128">
        <f>SUM(Y2:Y59)</f>
        <v>0</v>
      </c>
      <c r="Z60" s="129" t="s">
        <v>48</v>
      </c>
      <c r="AA60" s="130">
        <f>SUM(AA2:AA59)</f>
        <v>0</v>
      </c>
      <c r="AB60" s="160">
        <f>SUM(AB2:AB59)</f>
        <v>0</v>
      </c>
      <c r="AC60" s="132">
        <f>SUM(AC2:AC59)</f>
        <v>0</v>
      </c>
      <c r="AD60" s="133" t="s">
        <v>48</v>
      </c>
      <c r="AE60" s="134">
        <f>SUM(AE2:AE59)</f>
        <v>0</v>
      </c>
      <c r="AF60" s="161">
        <f>SUM(AF2:AF59)</f>
        <v>0</v>
      </c>
      <c r="AG60" s="162">
        <f>SUM(AG2:AG59)</f>
        <v>0</v>
      </c>
      <c r="AH60" s="137" t="s">
        <v>48</v>
      </c>
      <c r="AI60" s="163">
        <f>SUM(AI2:AI59)</f>
        <v>0</v>
      </c>
      <c r="AJ60" s="164">
        <f>SUM(AJ2:AJ59)</f>
        <v>0</v>
      </c>
      <c r="AK60" s="120">
        <f>SUM(AK2:AK59)</f>
        <v>0</v>
      </c>
      <c r="AL60" s="120">
        <f>SUM(AL2:AL59)</f>
        <v>0</v>
      </c>
      <c r="AM60" s="79">
        <f>SUM(AK60:AL60)</f>
        <v>0</v>
      </c>
    </row>
    <row r="61" spans="1:39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86"/>
      <c r="T61" s="187"/>
      <c r="U61" s="187"/>
      <c r="V61" s="188"/>
    </row>
    <row r="62" spans="1:39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27"/>
      <c r="AL62" s="27"/>
    </row>
    <row r="63" spans="1:39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27"/>
      <c r="AL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9" priority="1" stopIfTrue="1" operator="equal">
      <formula>-90</formula>
    </cfRule>
  </conditionalFormatting>
  <conditionalFormatting sqref="J3:J58">
    <cfRule type="cellIs" dxfId="18" priority="2" operator="equal">
      <formula>0</formula>
    </cfRule>
    <cfRule type="cellIs" dxfId="17" priority="3" operator="lessThan">
      <formula>0</formula>
    </cfRule>
    <cfRule type="cellIs" dxfId="16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BDAF-E0A7-4712-B425-53A59EFB066F}">
  <sheetPr>
    <tabColor theme="1"/>
  </sheetPr>
  <dimension ref="A1:AM63"/>
  <sheetViews>
    <sheetView zoomScale="80" zoomScaleNormal="80" workbookViewId="0">
      <pane ySplit="2" topLeftCell="A5" activePane="bottomLeft" state="frozen"/>
      <selection sqref="A1:W1"/>
      <selection pane="bottomLeft" activeCell="A2" sqref="A2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66" bestFit="1" customWidth="1"/>
    <col min="26" max="26" width="2" style="66" bestFit="1" customWidth="1"/>
    <col min="27" max="29" width="3.625" style="66" bestFit="1" customWidth="1"/>
    <col min="30" max="30" width="2" style="66" bestFit="1" customWidth="1"/>
    <col min="31" max="33" width="3.625" style="66" bestFit="1" customWidth="1"/>
    <col min="34" max="34" width="2" style="66" bestFit="1" customWidth="1"/>
    <col min="35" max="36" width="3.625" style="66" bestFit="1" customWidth="1"/>
    <col min="37" max="38" width="3.625" style="27" bestFit="1" customWidth="1"/>
  </cols>
  <sheetData>
    <row r="1" spans="1:38" s="14" customFormat="1" ht="82.5">
      <c r="A1" s="125">
        <v>45372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77" t="s">
        <v>14</v>
      </c>
      <c r="S1" s="178"/>
      <c r="T1" s="178"/>
      <c r="U1" s="178"/>
      <c r="V1" s="179"/>
      <c r="W1" s="119" t="s">
        <v>15</v>
      </c>
      <c r="X1" s="144" t="s">
        <v>15</v>
      </c>
      <c r="Y1" s="145" t="s">
        <v>68</v>
      </c>
      <c r="Z1" s="146"/>
      <c r="AA1" s="147" t="s">
        <v>69</v>
      </c>
      <c r="AB1" s="148" t="s">
        <v>16</v>
      </c>
      <c r="AC1" s="149" t="s">
        <v>68</v>
      </c>
      <c r="AD1" s="150"/>
      <c r="AE1" s="151" t="s">
        <v>69</v>
      </c>
      <c r="AF1" s="152" t="s">
        <v>17</v>
      </c>
      <c r="AG1" s="153" t="s">
        <v>68</v>
      </c>
      <c r="AH1" s="154"/>
      <c r="AI1" s="155" t="s">
        <v>69</v>
      </c>
      <c r="AJ1" s="156" t="s">
        <v>70</v>
      </c>
      <c r="AK1" s="119" t="s">
        <v>16</v>
      </c>
      <c r="AL1" s="119" t="s">
        <v>17</v>
      </c>
    </row>
    <row r="2" spans="1:38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80"/>
      <c r="S2" s="181"/>
      <c r="T2" s="181"/>
      <c r="U2" s="181"/>
      <c r="V2" s="182"/>
      <c r="W2" s="121"/>
      <c r="X2" s="121"/>
      <c r="Y2" s="157"/>
      <c r="Z2" s="158"/>
      <c r="AA2" s="159"/>
      <c r="AB2" s="121"/>
      <c r="AC2" s="157"/>
      <c r="AD2" s="158"/>
      <c r="AE2" s="159"/>
      <c r="AF2" s="121"/>
      <c r="AG2" s="157"/>
      <c r="AH2" s="158"/>
      <c r="AI2" s="159"/>
      <c r="AJ2" s="121"/>
      <c r="AK2" s="121"/>
      <c r="AL2" s="121"/>
    </row>
    <row r="3" spans="1:38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83"/>
      <c r="S3" s="184"/>
      <c r="T3" s="184"/>
      <c r="U3" s="184"/>
      <c r="V3" s="185"/>
      <c r="W3" s="39" t="s">
        <v>18</v>
      </c>
      <c r="X3" s="48"/>
      <c r="Y3" s="128" t="s">
        <v>18</v>
      </c>
      <c r="Z3" s="129" t="s">
        <v>18</v>
      </c>
      <c r="AA3" s="130" t="s">
        <v>18</v>
      </c>
      <c r="AB3" s="131" t="s">
        <v>18</v>
      </c>
      <c r="AC3" s="132" t="s">
        <v>18</v>
      </c>
      <c r="AD3" s="133" t="s">
        <v>18</v>
      </c>
      <c r="AE3" s="134" t="s">
        <v>18</v>
      </c>
      <c r="AF3" s="135" t="s">
        <v>18</v>
      </c>
      <c r="AG3" s="136" t="s">
        <v>18</v>
      </c>
      <c r="AH3" s="137" t="s">
        <v>18</v>
      </c>
      <c r="AI3" s="138" t="s">
        <v>18</v>
      </c>
      <c r="AJ3" s="139" t="s">
        <v>18</v>
      </c>
      <c r="AK3" s="39"/>
      <c r="AL3" s="39"/>
    </row>
    <row r="4" spans="1:38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83"/>
      <c r="S4" s="184"/>
      <c r="T4" s="184"/>
      <c r="U4" s="184"/>
      <c r="V4" s="185"/>
      <c r="W4" s="39" t="s">
        <v>18</v>
      </c>
      <c r="X4" s="48" t="s">
        <v>18</v>
      </c>
      <c r="Y4" s="128"/>
      <c r="Z4" s="129" t="s">
        <v>48</v>
      </c>
      <c r="AA4" s="130"/>
      <c r="AB4" s="131">
        <f t="shared" ref="AB4:AB55" si="3">Y4+AA4</f>
        <v>0</v>
      </c>
      <c r="AC4" s="132"/>
      <c r="AD4" s="133" t="s">
        <v>48</v>
      </c>
      <c r="AE4" s="134"/>
      <c r="AF4" s="135">
        <f t="shared" ref="AF4:AF55" si="4">AC4+AE4</f>
        <v>0</v>
      </c>
      <c r="AG4" s="136"/>
      <c r="AH4" s="137" t="s">
        <v>48</v>
      </c>
      <c r="AI4" s="138"/>
      <c r="AJ4" s="139">
        <f t="shared" ref="AJ4:AJ55" si="5">AG4+AI4</f>
        <v>0</v>
      </c>
      <c r="AK4" s="39"/>
      <c r="AL4" s="39"/>
    </row>
    <row r="5" spans="1:38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83"/>
      <c r="S5" s="184"/>
      <c r="T5" s="184"/>
      <c r="U5" s="184"/>
      <c r="V5" s="185"/>
      <c r="W5" s="39" t="s">
        <v>18</v>
      </c>
      <c r="X5" s="48" t="s">
        <v>18</v>
      </c>
      <c r="Y5" s="128"/>
      <c r="Z5" s="129" t="s">
        <v>48</v>
      </c>
      <c r="AA5" s="130"/>
      <c r="AB5" s="131">
        <f t="shared" si="3"/>
        <v>0</v>
      </c>
      <c r="AC5" s="132"/>
      <c r="AD5" s="133" t="s">
        <v>48</v>
      </c>
      <c r="AE5" s="134"/>
      <c r="AF5" s="135">
        <f t="shared" si="4"/>
        <v>0</v>
      </c>
      <c r="AG5" s="136"/>
      <c r="AH5" s="137" t="s">
        <v>48</v>
      </c>
      <c r="AI5" s="138"/>
      <c r="AJ5" s="139">
        <f t="shared" si="5"/>
        <v>0</v>
      </c>
      <c r="AK5" s="39"/>
      <c r="AL5" s="39"/>
    </row>
    <row r="6" spans="1:38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83"/>
      <c r="S6" s="184"/>
      <c r="T6" s="184"/>
      <c r="U6" s="184"/>
      <c r="V6" s="185"/>
      <c r="W6" s="39" t="s">
        <v>18</v>
      </c>
      <c r="X6" s="48" t="s">
        <v>18</v>
      </c>
      <c r="Y6" s="128"/>
      <c r="Z6" s="129" t="s">
        <v>48</v>
      </c>
      <c r="AA6" s="130"/>
      <c r="AB6" s="131">
        <f t="shared" si="3"/>
        <v>0</v>
      </c>
      <c r="AC6" s="132"/>
      <c r="AD6" s="133" t="s">
        <v>48</v>
      </c>
      <c r="AE6" s="134"/>
      <c r="AF6" s="135">
        <f t="shared" si="4"/>
        <v>0</v>
      </c>
      <c r="AG6" s="136"/>
      <c r="AH6" s="137" t="s">
        <v>48</v>
      </c>
      <c r="AI6" s="138"/>
      <c r="AJ6" s="139">
        <f t="shared" si="5"/>
        <v>0</v>
      </c>
      <c r="AK6" s="39"/>
      <c r="AL6" s="39"/>
    </row>
    <row r="7" spans="1:38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83"/>
      <c r="S7" s="184"/>
      <c r="T7" s="184"/>
      <c r="U7" s="184"/>
      <c r="V7" s="185"/>
      <c r="W7" s="39" t="s">
        <v>18</v>
      </c>
      <c r="X7" s="48" t="s">
        <v>18</v>
      </c>
      <c r="Y7" s="128"/>
      <c r="Z7" s="129" t="s">
        <v>48</v>
      </c>
      <c r="AA7" s="130"/>
      <c r="AB7" s="131">
        <f t="shared" si="3"/>
        <v>0</v>
      </c>
      <c r="AC7" s="132"/>
      <c r="AD7" s="133" t="s">
        <v>48</v>
      </c>
      <c r="AE7" s="134"/>
      <c r="AF7" s="135">
        <f t="shared" si="4"/>
        <v>0</v>
      </c>
      <c r="AG7" s="136"/>
      <c r="AH7" s="137" t="s">
        <v>48</v>
      </c>
      <c r="AI7" s="138"/>
      <c r="AJ7" s="139">
        <f t="shared" si="5"/>
        <v>0</v>
      </c>
      <c r="AK7" s="39"/>
      <c r="AL7" s="39"/>
    </row>
    <row r="8" spans="1:38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83"/>
      <c r="S8" s="184"/>
      <c r="T8" s="184"/>
      <c r="U8" s="184"/>
      <c r="V8" s="185"/>
      <c r="W8" s="39" t="s">
        <v>18</v>
      </c>
      <c r="X8" s="48" t="s">
        <v>18</v>
      </c>
      <c r="Y8" s="128"/>
      <c r="Z8" s="129" t="s">
        <v>48</v>
      </c>
      <c r="AA8" s="130"/>
      <c r="AB8" s="131">
        <f t="shared" si="3"/>
        <v>0</v>
      </c>
      <c r="AC8" s="132"/>
      <c r="AD8" s="133" t="s">
        <v>48</v>
      </c>
      <c r="AE8" s="134"/>
      <c r="AF8" s="135">
        <f t="shared" si="4"/>
        <v>0</v>
      </c>
      <c r="AG8" s="136"/>
      <c r="AH8" s="137" t="s">
        <v>48</v>
      </c>
      <c r="AI8" s="138"/>
      <c r="AJ8" s="139">
        <f t="shared" si="5"/>
        <v>0</v>
      </c>
      <c r="AK8" s="39"/>
      <c r="AL8" s="39"/>
    </row>
    <row r="9" spans="1:38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83"/>
      <c r="S9" s="184"/>
      <c r="T9" s="184"/>
      <c r="U9" s="184"/>
      <c r="V9" s="185"/>
      <c r="W9" s="39" t="s">
        <v>18</v>
      </c>
      <c r="X9" s="48" t="s">
        <v>18</v>
      </c>
      <c r="Y9" s="128"/>
      <c r="Z9" s="129" t="s">
        <v>48</v>
      </c>
      <c r="AA9" s="130"/>
      <c r="AB9" s="131">
        <f t="shared" si="3"/>
        <v>0</v>
      </c>
      <c r="AC9" s="132"/>
      <c r="AD9" s="133" t="s">
        <v>48</v>
      </c>
      <c r="AE9" s="134"/>
      <c r="AF9" s="135">
        <f t="shared" si="4"/>
        <v>0</v>
      </c>
      <c r="AG9" s="136"/>
      <c r="AH9" s="137" t="s">
        <v>48</v>
      </c>
      <c r="AI9" s="138"/>
      <c r="AJ9" s="139">
        <f t="shared" si="5"/>
        <v>0</v>
      </c>
      <c r="AK9" s="39"/>
      <c r="AL9" s="39"/>
    </row>
    <row r="10" spans="1:38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83"/>
      <c r="S10" s="184"/>
      <c r="T10" s="184"/>
      <c r="U10" s="184"/>
      <c r="V10" s="185"/>
      <c r="W10" s="39" t="s">
        <v>18</v>
      </c>
      <c r="X10" s="48" t="s">
        <v>18</v>
      </c>
      <c r="Y10" s="128"/>
      <c r="Z10" s="129" t="s">
        <v>48</v>
      </c>
      <c r="AA10" s="130"/>
      <c r="AB10" s="131">
        <f t="shared" si="3"/>
        <v>0</v>
      </c>
      <c r="AC10" s="132"/>
      <c r="AD10" s="133" t="s">
        <v>48</v>
      </c>
      <c r="AE10" s="134"/>
      <c r="AF10" s="135">
        <f t="shared" si="4"/>
        <v>0</v>
      </c>
      <c r="AG10" s="136"/>
      <c r="AH10" s="137" t="s">
        <v>48</v>
      </c>
      <c r="AI10" s="138"/>
      <c r="AJ10" s="139">
        <f t="shared" si="5"/>
        <v>0</v>
      </c>
      <c r="AK10" s="39"/>
      <c r="AL10" s="39"/>
    </row>
    <row r="11" spans="1:38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6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83"/>
      <c r="S11" s="184"/>
      <c r="T11" s="184"/>
      <c r="U11" s="184"/>
      <c r="V11" s="185"/>
      <c r="W11" s="39" t="s">
        <v>18</v>
      </c>
      <c r="X11" s="48" t="s">
        <v>18</v>
      </c>
      <c r="Y11" s="128"/>
      <c r="Z11" s="129" t="s">
        <v>48</v>
      </c>
      <c r="AA11" s="130"/>
      <c r="AB11" s="131">
        <f t="shared" si="3"/>
        <v>0</v>
      </c>
      <c r="AC11" s="132"/>
      <c r="AD11" s="133" t="s">
        <v>48</v>
      </c>
      <c r="AE11" s="134"/>
      <c r="AF11" s="135">
        <f t="shared" si="4"/>
        <v>0</v>
      </c>
      <c r="AG11" s="136"/>
      <c r="AH11" s="137" t="s">
        <v>48</v>
      </c>
      <c r="AI11" s="138"/>
      <c r="AJ11" s="139">
        <f t="shared" si="5"/>
        <v>0</v>
      </c>
      <c r="AK11" s="39"/>
      <c r="AL11" s="39"/>
    </row>
    <row r="12" spans="1:38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6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83"/>
      <c r="S12" s="184"/>
      <c r="T12" s="184"/>
      <c r="U12" s="184"/>
      <c r="V12" s="185"/>
      <c r="W12" s="39" t="s">
        <v>18</v>
      </c>
      <c r="X12" s="48" t="s">
        <v>18</v>
      </c>
      <c r="Y12" s="128"/>
      <c r="Z12" s="129" t="s">
        <v>48</v>
      </c>
      <c r="AA12" s="130"/>
      <c r="AB12" s="131">
        <f t="shared" si="3"/>
        <v>0</v>
      </c>
      <c r="AC12" s="132"/>
      <c r="AD12" s="133" t="s">
        <v>48</v>
      </c>
      <c r="AE12" s="134"/>
      <c r="AF12" s="135">
        <f t="shared" si="4"/>
        <v>0</v>
      </c>
      <c r="AG12" s="136"/>
      <c r="AH12" s="137" t="s">
        <v>48</v>
      </c>
      <c r="AI12" s="138"/>
      <c r="AJ12" s="139">
        <f t="shared" si="5"/>
        <v>0</v>
      </c>
      <c r="AK12" s="39"/>
      <c r="AL12" s="39"/>
    </row>
    <row r="13" spans="1:38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6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83"/>
      <c r="S13" s="184"/>
      <c r="T13" s="184"/>
      <c r="U13" s="184"/>
      <c r="V13" s="185"/>
      <c r="W13" s="39" t="s">
        <v>18</v>
      </c>
      <c r="X13" s="48" t="s">
        <v>18</v>
      </c>
      <c r="Y13" s="128"/>
      <c r="Z13" s="129" t="s">
        <v>48</v>
      </c>
      <c r="AA13" s="130"/>
      <c r="AB13" s="131">
        <f t="shared" si="3"/>
        <v>0</v>
      </c>
      <c r="AC13" s="132"/>
      <c r="AD13" s="133" t="s">
        <v>48</v>
      </c>
      <c r="AE13" s="134"/>
      <c r="AF13" s="135">
        <f t="shared" si="4"/>
        <v>0</v>
      </c>
      <c r="AG13" s="136"/>
      <c r="AH13" s="137" t="s">
        <v>48</v>
      </c>
      <c r="AI13" s="138"/>
      <c r="AJ13" s="139">
        <f t="shared" si="5"/>
        <v>0</v>
      </c>
      <c r="AK13" s="39"/>
      <c r="AL13" s="39"/>
    </row>
    <row r="14" spans="1:38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6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83"/>
      <c r="S14" s="184"/>
      <c r="T14" s="184"/>
      <c r="U14" s="184"/>
      <c r="V14" s="185"/>
      <c r="W14" s="39" t="s">
        <v>18</v>
      </c>
      <c r="X14" s="48" t="s">
        <v>18</v>
      </c>
      <c r="Y14" s="128"/>
      <c r="Z14" s="129" t="s">
        <v>48</v>
      </c>
      <c r="AA14" s="130"/>
      <c r="AB14" s="131">
        <f t="shared" si="3"/>
        <v>0</v>
      </c>
      <c r="AC14" s="132"/>
      <c r="AD14" s="133" t="s">
        <v>48</v>
      </c>
      <c r="AE14" s="134"/>
      <c r="AF14" s="135">
        <f t="shared" si="4"/>
        <v>0</v>
      </c>
      <c r="AG14" s="136"/>
      <c r="AH14" s="137" t="s">
        <v>48</v>
      </c>
      <c r="AI14" s="138"/>
      <c r="AJ14" s="139">
        <f t="shared" si="5"/>
        <v>0</v>
      </c>
      <c r="AK14" s="39"/>
      <c r="AL14" s="39"/>
    </row>
    <row r="15" spans="1:38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6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83"/>
      <c r="S15" s="184"/>
      <c r="T15" s="184"/>
      <c r="U15" s="184"/>
      <c r="V15" s="185"/>
      <c r="W15" s="39" t="s">
        <v>18</v>
      </c>
      <c r="X15" s="48" t="s">
        <v>18</v>
      </c>
      <c r="Y15" s="128"/>
      <c r="Z15" s="129" t="s">
        <v>48</v>
      </c>
      <c r="AA15" s="130"/>
      <c r="AB15" s="131">
        <f t="shared" si="3"/>
        <v>0</v>
      </c>
      <c r="AC15" s="132"/>
      <c r="AD15" s="133" t="s">
        <v>48</v>
      </c>
      <c r="AE15" s="134"/>
      <c r="AF15" s="135">
        <f t="shared" si="4"/>
        <v>0</v>
      </c>
      <c r="AG15" s="136"/>
      <c r="AH15" s="137" t="s">
        <v>48</v>
      </c>
      <c r="AI15" s="138"/>
      <c r="AJ15" s="139">
        <f t="shared" si="5"/>
        <v>0</v>
      </c>
      <c r="AK15" s="39"/>
      <c r="AL15" s="39"/>
    </row>
    <row r="16" spans="1:38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6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83"/>
      <c r="S16" s="184"/>
      <c r="T16" s="184"/>
      <c r="U16" s="184"/>
      <c r="V16" s="185"/>
      <c r="W16" s="39" t="s">
        <v>18</v>
      </c>
      <c r="X16" s="48" t="s">
        <v>18</v>
      </c>
      <c r="Y16" s="128"/>
      <c r="Z16" s="129" t="s">
        <v>48</v>
      </c>
      <c r="AA16" s="130"/>
      <c r="AB16" s="131">
        <f t="shared" si="3"/>
        <v>0</v>
      </c>
      <c r="AC16" s="132"/>
      <c r="AD16" s="133" t="s">
        <v>48</v>
      </c>
      <c r="AE16" s="134"/>
      <c r="AF16" s="135">
        <f t="shared" si="4"/>
        <v>0</v>
      </c>
      <c r="AG16" s="136"/>
      <c r="AH16" s="137" t="s">
        <v>48</v>
      </c>
      <c r="AI16" s="138"/>
      <c r="AJ16" s="139">
        <f t="shared" si="5"/>
        <v>0</v>
      </c>
      <c r="AK16" s="39"/>
      <c r="AL16" s="39"/>
    </row>
    <row r="17" spans="1:38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6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83"/>
      <c r="S17" s="184"/>
      <c r="T17" s="184"/>
      <c r="U17" s="184"/>
      <c r="V17" s="185"/>
      <c r="W17" s="39" t="s">
        <v>18</v>
      </c>
      <c r="X17" s="48" t="s">
        <v>18</v>
      </c>
      <c r="Y17" s="128"/>
      <c r="Z17" s="129" t="s">
        <v>48</v>
      </c>
      <c r="AA17" s="130"/>
      <c r="AB17" s="131">
        <f t="shared" si="3"/>
        <v>0</v>
      </c>
      <c r="AC17" s="132"/>
      <c r="AD17" s="133" t="s">
        <v>48</v>
      </c>
      <c r="AE17" s="134"/>
      <c r="AF17" s="135">
        <f t="shared" si="4"/>
        <v>0</v>
      </c>
      <c r="AG17" s="136"/>
      <c r="AH17" s="137" t="s">
        <v>48</v>
      </c>
      <c r="AI17" s="138"/>
      <c r="AJ17" s="139">
        <f t="shared" si="5"/>
        <v>0</v>
      </c>
      <c r="AK17" s="39"/>
      <c r="AL17" s="39"/>
    </row>
    <row r="18" spans="1:38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6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83"/>
      <c r="S18" s="184"/>
      <c r="T18" s="184"/>
      <c r="U18" s="184"/>
      <c r="V18" s="185"/>
      <c r="W18" s="39" t="s">
        <v>18</v>
      </c>
      <c r="X18" s="48" t="s">
        <v>18</v>
      </c>
      <c r="Y18" s="128"/>
      <c r="Z18" s="129" t="s">
        <v>48</v>
      </c>
      <c r="AA18" s="130"/>
      <c r="AB18" s="131">
        <f t="shared" si="3"/>
        <v>0</v>
      </c>
      <c r="AC18" s="132"/>
      <c r="AD18" s="133" t="s">
        <v>48</v>
      </c>
      <c r="AE18" s="134"/>
      <c r="AF18" s="135">
        <f t="shared" si="4"/>
        <v>0</v>
      </c>
      <c r="AG18" s="136"/>
      <c r="AH18" s="137" t="s">
        <v>48</v>
      </c>
      <c r="AI18" s="138"/>
      <c r="AJ18" s="139">
        <f t="shared" si="5"/>
        <v>0</v>
      </c>
      <c r="AK18" s="39"/>
      <c r="AL18" s="39"/>
    </row>
    <row r="19" spans="1:38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83"/>
      <c r="S19" s="184"/>
      <c r="T19" s="184"/>
      <c r="U19" s="184"/>
      <c r="V19" s="185"/>
      <c r="W19" s="39" t="s">
        <v>18</v>
      </c>
      <c r="X19" s="48" t="s">
        <v>18</v>
      </c>
      <c r="Y19" s="128"/>
      <c r="Z19" s="129" t="s">
        <v>48</v>
      </c>
      <c r="AA19" s="130"/>
      <c r="AB19" s="131">
        <f t="shared" si="3"/>
        <v>0</v>
      </c>
      <c r="AC19" s="132"/>
      <c r="AD19" s="133" t="s">
        <v>48</v>
      </c>
      <c r="AE19" s="134"/>
      <c r="AF19" s="135">
        <f t="shared" si="4"/>
        <v>0</v>
      </c>
      <c r="AG19" s="136"/>
      <c r="AH19" s="137" t="s">
        <v>48</v>
      </c>
      <c r="AI19" s="138"/>
      <c r="AJ19" s="139">
        <f t="shared" si="5"/>
        <v>0</v>
      </c>
      <c r="AK19" s="39"/>
      <c r="AL19" s="39"/>
    </row>
    <row r="20" spans="1:38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:H24" si="7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83"/>
      <c r="S20" s="184"/>
      <c r="T20" s="184"/>
      <c r="U20" s="184"/>
      <c r="V20" s="185"/>
      <c r="W20" s="39" t="s">
        <v>18</v>
      </c>
      <c r="X20" s="48" t="s">
        <v>18</v>
      </c>
      <c r="Y20" s="128"/>
      <c r="Z20" s="129" t="s">
        <v>48</v>
      </c>
      <c r="AA20" s="130"/>
      <c r="AB20" s="131">
        <f t="shared" si="3"/>
        <v>0</v>
      </c>
      <c r="AC20" s="132"/>
      <c r="AD20" s="133" t="s">
        <v>48</v>
      </c>
      <c r="AE20" s="134"/>
      <c r="AF20" s="135">
        <f t="shared" si="4"/>
        <v>0</v>
      </c>
      <c r="AG20" s="136"/>
      <c r="AH20" s="137" t="s">
        <v>48</v>
      </c>
      <c r="AI20" s="138"/>
      <c r="AJ20" s="139">
        <f t="shared" si="5"/>
        <v>0</v>
      </c>
      <c r="AK20" s="39"/>
      <c r="AL20" s="39"/>
    </row>
    <row r="21" spans="1:38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si="7"/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83"/>
      <c r="S21" s="184"/>
      <c r="T21" s="184"/>
      <c r="U21" s="184"/>
      <c r="V21" s="185"/>
      <c r="W21" s="39" t="s">
        <v>18</v>
      </c>
      <c r="X21" s="48" t="s">
        <v>18</v>
      </c>
      <c r="Y21" s="128"/>
      <c r="Z21" s="129" t="s">
        <v>48</v>
      </c>
      <c r="AA21" s="130"/>
      <c r="AB21" s="131">
        <f t="shared" si="3"/>
        <v>0</v>
      </c>
      <c r="AC21" s="132"/>
      <c r="AD21" s="133" t="s">
        <v>48</v>
      </c>
      <c r="AE21" s="134"/>
      <c r="AF21" s="135">
        <f t="shared" si="4"/>
        <v>0</v>
      </c>
      <c r="AG21" s="136"/>
      <c r="AH21" s="137" t="s">
        <v>48</v>
      </c>
      <c r="AI21" s="138"/>
      <c r="AJ21" s="139">
        <f t="shared" si="5"/>
        <v>0</v>
      </c>
      <c r="AK21" s="39"/>
      <c r="AL21" s="39"/>
    </row>
    <row r="22" spans="1:38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7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83"/>
      <c r="S22" s="184"/>
      <c r="T22" s="184"/>
      <c r="U22" s="184"/>
      <c r="V22" s="185"/>
      <c r="W22" s="39" t="s">
        <v>18</v>
      </c>
      <c r="X22" s="48" t="s">
        <v>18</v>
      </c>
      <c r="Y22" s="128"/>
      <c r="Z22" s="129" t="s">
        <v>48</v>
      </c>
      <c r="AA22" s="130"/>
      <c r="AB22" s="131">
        <f t="shared" si="3"/>
        <v>0</v>
      </c>
      <c r="AC22" s="132"/>
      <c r="AD22" s="133" t="s">
        <v>48</v>
      </c>
      <c r="AE22" s="134"/>
      <c r="AF22" s="135">
        <f t="shared" si="4"/>
        <v>0</v>
      </c>
      <c r="AG22" s="136"/>
      <c r="AH22" s="137" t="s">
        <v>48</v>
      </c>
      <c r="AI22" s="138"/>
      <c r="AJ22" s="139">
        <f t="shared" si="5"/>
        <v>0</v>
      </c>
      <c r="AK22" s="39"/>
      <c r="AL22" s="39"/>
    </row>
    <row r="23" spans="1:38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7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83"/>
      <c r="S23" s="184"/>
      <c r="T23" s="184"/>
      <c r="U23" s="184"/>
      <c r="V23" s="185"/>
      <c r="W23" s="39" t="s">
        <v>18</v>
      </c>
      <c r="X23" s="48" t="s">
        <v>18</v>
      </c>
      <c r="Y23" s="128"/>
      <c r="Z23" s="129" t="s">
        <v>48</v>
      </c>
      <c r="AA23" s="130"/>
      <c r="AB23" s="131">
        <f t="shared" si="3"/>
        <v>0</v>
      </c>
      <c r="AC23" s="132"/>
      <c r="AD23" s="133" t="s">
        <v>48</v>
      </c>
      <c r="AE23" s="134"/>
      <c r="AF23" s="135">
        <f t="shared" si="4"/>
        <v>0</v>
      </c>
      <c r="AG23" s="136"/>
      <c r="AH23" s="137" t="s">
        <v>48</v>
      </c>
      <c r="AI23" s="138"/>
      <c r="AJ23" s="139">
        <f t="shared" si="5"/>
        <v>0</v>
      </c>
      <c r="AK23" s="39"/>
      <c r="AL23" s="39"/>
    </row>
    <row r="24" spans="1:38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7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83"/>
      <c r="S24" s="184"/>
      <c r="T24" s="184"/>
      <c r="U24" s="184"/>
      <c r="V24" s="185"/>
      <c r="W24" s="39" t="s">
        <v>18</v>
      </c>
      <c r="X24" s="48" t="s">
        <v>18</v>
      </c>
      <c r="Y24" s="128"/>
      <c r="Z24" s="129" t="s">
        <v>48</v>
      </c>
      <c r="AA24" s="130"/>
      <c r="AB24" s="131">
        <f t="shared" si="3"/>
        <v>0</v>
      </c>
      <c r="AC24" s="132"/>
      <c r="AD24" s="133" t="s">
        <v>48</v>
      </c>
      <c r="AE24" s="134"/>
      <c r="AF24" s="135">
        <f t="shared" si="4"/>
        <v>0</v>
      </c>
      <c r="AG24" s="136"/>
      <c r="AH24" s="137" t="s">
        <v>48</v>
      </c>
      <c r="AI24" s="138"/>
      <c r="AJ24" s="139">
        <f t="shared" si="5"/>
        <v>0</v>
      </c>
      <c r="AK24" s="39"/>
      <c r="AL24" s="39"/>
    </row>
    <row r="25" spans="1:38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83"/>
      <c r="S25" s="184"/>
      <c r="T25" s="184"/>
      <c r="U25" s="184"/>
      <c r="V25" s="185"/>
      <c r="W25" s="39" t="s">
        <v>18</v>
      </c>
      <c r="X25" s="48" t="s">
        <v>18</v>
      </c>
      <c r="Y25" s="128"/>
      <c r="Z25" s="129" t="s">
        <v>48</v>
      </c>
      <c r="AA25" s="130"/>
      <c r="AB25" s="131">
        <f t="shared" si="3"/>
        <v>0</v>
      </c>
      <c r="AC25" s="132"/>
      <c r="AD25" s="133" t="s">
        <v>48</v>
      </c>
      <c r="AE25" s="134"/>
      <c r="AF25" s="135">
        <f t="shared" si="4"/>
        <v>0</v>
      </c>
      <c r="AG25" s="136"/>
      <c r="AH25" s="137" t="s">
        <v>48</v>
      </c>
      <c r="AI25" s="138"/>
      <c r="AJ25" s="139">
        <f t="shared" si="5"/>
        <v>0</v>
      </c>
      <c r="AK25" s="39"/>
      <c r="AL25" s="39"/>
    </row>
    <row r="26" spans="1:38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8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83"/>
      <c r="S26" s="184"/>
      <c r="T26" s="184"/>
      <c r="U26" s="184"/>
      <c r="V26" s="185"/>
      <c r="W26" s="39" t="s">
        <v>18</v>
      </c>
      <c r="X26" s="48" t="s">
        <v>18</v>
      </c>
      <c r="Y26" s="128"/>
      <c r="Z26" s="129" t="s">
        <v>48</v>
      </c>
      <c r="AA26" s="130"/>
      <c r="AB26" s="131">
        <f t="shared" si="3"/>
        <v>0</v>
      </c>
      <c r="AC26" s="132"/>
      <c r="AD26" s="133" t="s">
        <v>48</v>
      </c>
      <c r="AE26" s="134"/>
      <c r="AF26" s="135">
        <f t="shared" si="4"/>
        <v>0</v>
      </c>
      <c r="AG26" s="136"/>
      <c r="AH26" s="137" t="s">
        <v>48</v>
      </c>
      <c r="AI26" s="138"/>
      <c r="AJ26" s="139">
        <f t="shared" si="5"/>
        <v>0</v>
      </c>
      <c r="AK26" s="39"/>
      <c r="AL26" s="39"/>
    </row>
    <row r="27" spans="1:38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8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83"/>
      <c r="S27" s="184"/>
      <c r="T27" s="184"/>
      <c r="U27" s="184"/>
      <c r="V27" s="185"/>
      <c r="W27" s="39" t="s">
        <v>18</v>
      </c>
      <c r="X27" s="48" t="s">
        <v>18</v>
      </c>
      <c r="Y27" s="128"/>
      <c r="Z27" s="129" t="s">
        <v>48</v>
      </c>
      <c r="AA27" s="130"/>
      <c r="AB27" s="131">
        <f t="shared" si="3"/>
        <v>0</v>
      </c>
      <c r="AC27" s="132"/>
      <c r="AD27" s="133" t="s">
        <v>48</v>
      </c>
      <c r="AE27" s="134"/>
      <c r="AF27" s="135">
        <f t="shared" si="4"/>
        <v>0</v>
      </c>
      <c r="AG27" s="136"/>
      <c r="AH27" s="137" t="s">
        <v>48</v>
      </c>
      <c r="AI27" s="138"/>
      <c r="AJ27" s="139">
        <f t="shared" si="5"/>
        <v>0</v>
      </c>
      <c r="AK27" s="39"/>
      <c r="AL27" s="39"/>
    </row>
    <row r="28" spans="1:38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8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83"/>
      <c r="S28" s="184"/>
      <c r="T28" s="184"/>
      <c r="U28" s="184"/>
      <c r="V28" s="185"/>
      <c r="W28" s="39" t="s">
        <v>18</v>
      </c>
      <c r="X28" s="48" t="s">
        <v>18</v>
      </c>
      <c r="Y28" s="128"/>
      <c r="Z28" s="129" t="s">
        <v>48</v>
      </c>
      <c r="AA28" s="130"/>
      <c r="AB28" s="131">
        <f t="shared" si="3"/>
        <v>0</v>
      </c>
      <c r="AC28" s="132"/>
      <c r="AD28" s="133" t="s">
        <v>48</v>
      </c>
      <c r="AE28" s="134"/>
      <c r="AF28" s="135">
        <f t="shared" si="4"/>
        <v>0</v>
      </c>
      <c r="AG28" s="136"/>
      <c r="AH28" s="137" t="s">
        <v>48</v>
      </c>
      <c r="AI28" s="138"/>
      <c r="AJ28" s="139">
        <f t="shared" si="5"/>
        <v>0</v>
      </c>
      <c r="AK28" s="39"/>
      <c r="AL28" s="39"/>
    </row>
    <row r="29" spans="1:38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8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83"/>
      <c r="S29" s="184"/>
      <c r="T29" s="184"/>
      <c r="U29" s="184"/>
      <c r="V29" s="185"/>
      <c r="W29" s="39" t="s">
        <v>18</v>
      </c>
      <c r="X29" s="48" t="s">
        <v>18</v>
      </c>
      <c r="Y29" s="128"/>
      <c r="Z29" s="129" t="s">
        <v>48</v>
      </c>
      <c r="AA29" s="130"/>
      <c r="AB29" s="131">
        <f t="shared" si="3"/>
        <v>0</v>
      </c>
      <c r="AC29" s="132"/>
      <c r="AD29" s="133" t="s">
        <v>48</v>
      </c>
      <c r="AE29" s="134"/>
      <c r="AF29" s="135">
        <f t="shared" si="4"/>
        <v>0</v>
      </c>
      <c r="AG29" s="136"/>
      <c r="AH29" s="137" t="s">
        <v>48</v>
      </c>
      <c r="AI29" s="138"/>
      <c r="AJ29" s="139">
        <f t="shared" si="5"/>
        <v>0</v>
      </c>
      <c r="AK29" s="39"/>
      <c r="AL29" s="39"/>
    </row>
    <row r="30" spans="1:38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8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83"/>
      <c r="S30" s="184"/>
      <c r="T30" s="184"/>
      <c r="U30" s="184"/>
      <c r="V30" s="185"/>
      <c r="W30" s="39" t="s">
        <v>18</v>
      </c>
      <c r="X30" s="48" t="s">
        <v>18</v>
      </c>
      <c r="Y30" s="128"/>
      <c r="Z30" s="129" t="s">
        <v>48</v>
      </c>
      <c r="AA30" s="130"/>
      <c r="AB30" s="131">
        <f t="shared" si="3"/>
        <v>0</v>
      </c>
      <c r="AC30" s="132"/>
      <c r="AD30" s="133" t="s">
        <v>48</v>
      </c>
      <c r="AE30" s="134"/>
      <c r="AF30" s="135">
        <f t="shared" si="4"/>
        <v>0</v>
      </c>
      <c r="AG30" s="136"/>
      <c r="AH30" s="137" t="s">
        <v>48</v>
      </c>
      <c r="AI30" s="138"/>
      <c r="AJ30" s="139">
        <f t="shared" si="5"/>
        <v>0</v>
      </c>
      <c r="AK30" s="39"/>
      <c r="AL30" s="39"/>
    </row>
    <row r="31" spans="1:38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8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83"/>
      <c r="S31" s="184"/>
      <c r="T31" s="184"/>
      <c r="U31" s="184"/>
      <c r="V31" s="185"/>
      <c r="W31" s="39" t="s">
        <v>18</v>
      </c>
      <c r="X31" s="48" t="s">
        <v>18</v>
      </c>
      <c r="Y31" s="128"/>
      <c r="Z31" s="129" t="s">
        <v>48</v>
      </c>
      <c r="AA31" s="130"/>
      <c r="AB31" s="131">
        <f t="shared" si="3"/>
        <v>0</v>
      </c>
      <c r="AC31" s="132"/>
      <c r="AD31" s="133" t="s">
        <v>48</v>
      </c>
      <c r="AE31" s="134"/>
      <c r="AF31" s="135">
        <f t="shared" si="4"/>
        <v>0</v>
      </c>
      <c r="AG31" s="136"/>
      <c r="AH31" s="137" t="s">
        <v>48</v>
      </c>
      <c r="AI31" s="138"/>
      <c r="AJ31" s="139">
        <f t="shared" si="5"/>
        <v>0</v>
      </c>
      <c r="AK31" s="39"/>
      <c r="AL31" s="39"/>
    </row>
    <row r="32" spans="1:38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8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83"/>
      <c r="S32" s="184"/>
      <c r="T32" s="184"/>
      <c r="U32" s="184"/>
      <c r="V32" s="185"/>
      <c r="W32" s="39" t="s">
        <v>18</v>
      </c>
      <c r="X32" s="48" t="s">
        <v>18</v>
      </c>
      <c r="Y32" s="128"/>
      <c r="Z32" s="129" t="s">
        <v>48</v>
      </c>
      <c r="AA32" s="130"/>
      <c r="AB32" s="131">
        <f t="shared" si="3"/>
        <v>0</v>
      </c>
      <c r="AC32" s="132"/>
      <c r="AD32" s="133" t="s">
        <v>48</v>
      </c>
      <c r="AE32" s="134"/>
      <c r="AF32" s="135">
        <f t="shared" si="4"/>
        <v>0</v>
      </c>
      <c r="AG32" s="136"/>
      <c r="AH32" s="137" t="s">
        <v>48</v>
      </c>
      <c r="AI32" s="138"/>
      <c r="AJ32" s="139">
        <f t="shared" si="5"/>
        <v>0</v>
      </c>
      <c r="AK32" s="39"/>
      <c r="AL32" s="39"/>
    </row>
    <row r="33" spans="1:38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8"/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83"/>
      <c r="S33" s="184"/>
      <c r="T33" s="184"/>
      <c r="U33" s="184"/>
      <c r="V33" s="185"/>
      <c r="W33" s="39" t="s">
        <v>18</v>
      </c>
      <c r="X33" s="48" t="s">
        <v>18</v>
      </c>
      <c r="Y33" s="128"/>
      <c r="Z33" s="129" t="s">
        <v>48</v>
      </c>
      <c r="AA33" s="130"/>
      <c r="AB33" s="131">
        <f t="shared" si="3"/>
        <v>0</v>
      </c>
      <c r="AC33" s="132"/>
      <c r="AD33" s="133" t="s">
        <v>48</v>
      </c>
      <c r="AE33" s="134"/>
      <c r="AF33" s="135">
        <f t="shared" si="4"/>
        <v>0</v>
      </c>
      <c r="AG33" s="136"/>
      <c r="AH33" s="137" t="s">
        <v>48</v>
      </c>
      <c r="AI33" s="138"/>
      <c r="AJ33" s="139">
        <f t="shared" si="5"/>
        <v>0</v>
      </c>
      <c r="AK33" s="39"/>
      <c r="AL33" s="39"/>
    </row>
    <row r="34" spans="1:38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8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83"/>
      <c r="S34" s="184"/>
      <c r="T34" s="184"/>
      <c r="U34" s="184"/>
      <c r="V34" s="185"/>
      <c r="W34" s="39" t="s">
        <v>18</v>
      </c>
      <c r="X34" s="48" t="s">
        <v>18</v>
      </c>
      <c r="Y34" s="128"/>
      <c r="Z34" s="129" t="s">
        <v>48</v>
      </c>
      <c r="AA34" s="130"/>
      <c r="AB34" s="131">
        <f t="shared" si="3"/>
        <v>0</v>
      </c>
      <c r="AC34" s="132"/>
      <c r="AD34" s="133" t="s">
        <v>48</v>
      </c>
      <c r="AE34" s="134"/>
      <c r="AF34" s="135">
        <f t="shared" si="4"/>
        <v>0</v>
      </c>
      <c r="AG34" s="136"/>
      <c r="AH34" s="137" t="s">
        <v>48</v>
      </c>
      <c r="AI34" s="138"/>
      <c r="AJ34" s="139">
        <f t="shared" si="5"/>
        <v>0</v>
      </c>
      <c r="AK34" s="39"/>
      <c r="AL34" s="39"/>
    </row>
    <row r="35" spans="1:38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83"/>
      <c r="S35" s="184"/>
      <c r="T35" s="184"/>
      <c r="U35" s="184"/>
      <c r="V35" s="185"/>
      <c r="W35" s="39" t="s">
        <v>18</v>
      </c>
      <c r="X35" s="48" t="s">
        <v>18</v>
      </c>
      <c r="Y35" s="128"/>
      <c r="Z35" s="129" t="s">
        <v>48</v>
      </c>
      <c r="AA35" s="130"/>
      <c r="AB35" s="131">
        <f t="shared" si="3"/>
        <v>0</v>
      </c>
      <c r="AC35" s="132"/>
      <c r="AD35" s="133" t="s">
        <v>48</v>
      </c>
      <c r="AE35" s="134"/>
      <c r="AF35" s="135">
        <f t="shared" si="4"/>
        <v>0</v>
      </c>
      <c r="AG35" s="136"/>
      <c r="AH35" s="137" t="s">
        <v>48</v>
      </c>
      <c r="AI35" s="138"/>
      <c r="AJ35" s="139">
        <f t="shared" si="5"/>
        <v>0</v>
      </c>
      <c r="AK35" s="39"/>
      <c r="AL35" s="39"/>
    </row>
    <row r="36" spans="1:38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9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83"/>
      <c r="S36" s="184"/>
      <c r="T36" s="184"/>
      <c r="U36" s="184"/>
      <c r="V36" s="185"/>
      <c r="W36" s="39" t="s">
        <v>18</v>
      </c>
      <c r="X36" s="48" t="s">
        <v>18</v>
      </c>
      <c r="Y36" s="128"/>
      <c r="Z36" s="129" t="s">
        <v>48</v>
      </c>
      <c r="AA36" s="130"/>
      <c r="AB36" s="131">
        <f t="shared" si="3"/>
        <v>0</v>
      </c>
      <c r="AC36" s="132"/>
      <c r="AD36" s="133" t="s">
        <v>48</v>
      </c>
      <c r="AE36" s="134"/>
      <c r="AF36" s="135">
        <f t="shared" si="4"/>
        <v>0</v>
      </c>
      <c r="AG36" s="136"/>
      <c r="AH36" s="137" t="s">
        <v>48</v>
      </c>
      <c r="AI36" s="138"/>
      <c r="AJ36" s="139">
        <f t="shared" si="5"/>
        <v>0</v>
      </c>
      <c r="AK36" s="39"/>
      <c r="AL36" s="39"/>
    </row>
    <row r="37" spans="1:38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9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83"/>
      <c r="S37" s="184"/>
      <c r="T37" s="184"/>
      <c r="U37" s="184"/>
      <c r="V37" s="185"/>
      <c r="W37" s="39" t="s">
        <v>18</v>
      </c>
      <c r="X37" s="48" t="s">
        <v>18</v>
      </c>
      <c r="Y37" s="128"/>
      <c r="Z37" s="129" t="s">
        <v>48</v>
      </c>
      <c r="AA37" s="130"/>
      <c r="AB37" s="131">
        <f t="shared" si="3"/>
        <v>0</v>
      </c>
      <c r="AC37" s="132"/>
      <c r="AD37" s="133" t="s">
        <v>48</v>
      </c>
      <c r="AE37" s="134"/>
      <c r="AF37" s="135">
        <f t="shared" si="4"/>
        <v>0</v>
      </c>
      <c r="AG37" s="136"/>
      <c r="AH37" s="137" t="s">
        <v>48</v>
      </c>
      <c r="AI37" s="138"/>
      <c r="AJ37" s="139">
        <f t="shared" si="5"/>
        <v>0</v>
      </c>
      <c r="AK37" s="39"/>
      <c r="AL37" s="39"/>
    </row>
    <row r="38" spans="1:38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9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83"/>
      <c r="S38" s="184"/>
      <c r="T38" s="184"/>
      <c r="U38" s="184"/>
      <c r="V38" s="185"/>
      <c r="W38" s="39" t="s">
        <v>18</v>
      </c>
      <c r="X38" s="48" t="s">
        <v>18</v>
      </c>
      <c r="Y38" s="128"/>
      <c r="Z38" s="129" t="s">
        <v>48</v>
      </c>
      <c r="AA38" s="130"/>
      <c r="AB38" s="131">
        <f t="shared" si="3"/>
        <v>0</v>
      </c>
      <c r="AC38" s="132"/>
      <c r="AD38" s="133" t="s">
        <v>48</v>
      </c>
      <c r="AE38" s="134"/>
      <c r="AF38" s="135">
        <f t="shared" si="4"/>
        <v>0</v>
      </c>
      <c r="AG38" s="136"/>
      <c r="AH38" s="137" t="s">
        <v>48</v>
      </c>
      <c r="AI38" s="138"/>
      <c r="AJ38" s="139">
        <f t="shared" si="5"/>
        <v>0</v>
      </c>
      <c r="AK38" s="39"/>
      <c r="AL38" s="39"/>
    </row>
    <row r="39" spans="1:38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9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83"/>
      <c r="S39" s="184"/>
      <c r="T39" s="184"/>
      <c r="U39" s="184"/>
      <c r="V39" s="185"/>
      <c r="W39" s="39" t="s">
        <v>18</v>
      </c>
      <c r="X39" s="48" t="s">
        <v>18</v>
      </c>
      <c r="Y39" s="128"/>
      <c r="Z39" s="129" t="s">
        <v>48</v>
      </c>
      <c r="AA39" s="130"/>
      <c r="AB39" s="131">
        <f t="shared" si="3"/>
        <v>0</v>
      </c>
      <c r="AC39" s="132"/>
      <c r="AD39" s="133" t="s">
        <v>48</v>
      </c>
      <c r="AE39" s="134"/>
      <c r="AF39" s="135">
        <f t="shared" si="4"/>
        <v>0</v>
      </c>
      <c r="AG39" s="136"/>
      <c r="AH39" s="137" t="s">
        <v>48</v>
      </c>
      <c r="AI39" s="138"/>
      <c r="AJ39" s="139">
        <f t="shared" si="5"/>
        <v>0</v>
      </c>
      <c r="AK39" s="39"/>
      <c r="AL39" s="39"/>
    </row>
    <row r="40" spans="1:38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9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83"/>
      <c r="S40" s="184"/>
      <c r="T40" s="184"/>
      <c r="U40" s="184"/>
      <c r="V40" s="185"/>
      <c r="W40" s="39" t="s">
        <v>18</v>
      </c>
      <c r="X40" s="48" t="s">
        <v>18</v>
      </c>
      <c r="Y40" s="128"/>
      <c r="Z40" s="129" t="s">
        <v>48</v>
      </c>
      <c r="AA40" s="130"/>
      <c r="AB40" s="131">
        <f t="shared" si="3"/>
        <v>0</v>
      </c>
      <c r="AC40" s="132"/>
      <c r="AD40" s="133" t="s">
        <v>48</v>
      </c>
      <c r="AE40" s="134"/>
      <c r="AF40" s="135">
        <f t="shared" si="4"/>
        <v>0</v>
      </c>
      <c r="AG40" s="136"/>
      <c r="AH40" s="137" t="s">
        <v>48</v>
      </c>
      <c r="AI40" s="138"/>
      <c r="AJ40" s="139">
        <f t="shared" si="5"/>
        <v>0</v>
      </c>
      <c r="AK40" s="39"/>
      <c r="AL40" s="39"/>
    </row>
    <row r="41" spans="1:38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9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83"/>
      <c r="S41" s="184"/>
      <c r="T41" s="184"/>
      <c r="U41" s="184"/>
      <c r="V41" s="185"/>
      <c r="W41" s="39" t="s">
        <v>18</v>
      </c>
      <c r="X41" s="48" t="s">
        <v>18</v>
      </c>
      <c r="Y41" s="128"/>
      <c r="Z41" s="129" t="s">
        <v>48</v>
      </c>
      <c r="AA41" s="130"/>
      <c r="AB41" s="131">
        <f t="shared" si="3"/>
        <v>0</v>
      </c>
      <c r="AC41" s="132"/>
      <c r="AD41" s="133" t="s">
        <v>48</v>
      </c>
      <c r="AE41" s="134"/>
      <c r="AF41" s="135">
        <f t="shared" si="4"/>
        <v>0</v>
      </c>
      <c r="AG41" s="136"/>
      <c r="AH41" s="137" t="s">
        <v>48</v>
      </c>
      <c r="AI41" s="138"/>
      <c r="AJ41" s="139">
        <f t="shared" si="5"/>
        <v>0</v>
      </c>
      <c r="AK41" s="39"/>
      <c r="AL41" s="39"/>
    </row>
    <row r="42" spans="1:38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9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83"/>
      <c r="S42" s="184"/>
      <c r="T42" s="184"/>
      <c r="U42" s="184"/>
      <c r="V42" s="185"/>
      <c r="W42" s="39" t="s">
        <v>18</v>
      </c>
      <c r="X42" s="48" t="s">
        <v>18</v>
      </c>
      <c r="Y42" s="128"/>
      <c r="Z42" s="129" t="s">
        <v>48</v>
      </c>
      <c r="AA42" s="130"/>
      <c r="AB42" s="131">
        <f t="shared" si="3"/>
        <v>0</v>
      </c>
      <c r="AC42" s="132"/>
      <c r="AD42" s="133" t="s">
        <v>48</v>
      </c>
      <c r="AE42" s="134"/>
      <c r="AF42" s="135">
        <f t="shared" si="4"/>
        <v>0</v>
      </c>
      <c r="AG42" s="136"/>
      <c r="AH42" s="137" t="s">
        <v>48</v>
      </c>
      <c r="AI42" s="138"/>
      <c r="AJ42" s="139">
        <f t="shared" si="5"/>
        <v>0</v>
      </c>
      <c r="AK42" s="39"/>
      <c r="AL42" s="39"/>
    </row>
    <row r="43" spans="1:38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83"/>
      <c r="S43" s="184"/>
      <c r="T43" s="184"/>
      <c r="U43" s="184"/>
      <c r="V43" s="185"/>
      <c r="W43" s="39" t="s">
        <v>18</v>
      </c>
      <c r="X43" s="48" t="s">
        <v>18</v>
      </c>
      <c r="Y43" s="128"/>
      <c r="Z43" s="129" t="s">
        <v>48</v>
      </c>
      <c r="AA43" s="130"/>
      <c r="AB43" s="131">
        <f t="shared" si="3"/>
        <v>0</v>
      </c>
      <c r="AC43" s="132"/>
      <c r="AD43" s="133" t="s">
        <v>48</v>
      </c>
      <c r="AE43" s="134"/>
      <c r="AF43" s="135">
        <f t="shared" si="4"/>
        <v>0</v>
      </c>
      <c r="AG43" s="136"/>
      <c r="AH43" s="137" t="s">
        <v>48</v>
      </c>
      <c r="AI43" s="138"/>
      <c r="AJ43" s="139">
        <f t="shared" si="5"/>
        <v>0</v>
      </c>
      <c r="AK43" s="39"/>
      <c r="AL43" s="39"/>
    </row>
    <row r="44" spans="1:38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10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83"/>
      <c r="S44" s="184"/>
      <c r="T44" s="184"/>
      <c r="U44" s="184"/>
      <c r="V44" s="185"/>
      <c r="W44" s="39" t="s">
        <v>18</v>
      </c>
      <c r="X44" s="48" t="s">
        <v>18</v>
      </c>
      <c r="Y44" s="128"/>
      <c r="Z44" s="129" t="s">
        <v>48</v>
      </c>
      <c r="AA44" s="130"/>
      <c r="AB44" s="131">
        <f t="shared" si="3"/>
        <v>0</v>
      </c>
      <c r="AC44" s="132"/>
      <c r="AD44" s="133" t="s">
        <v>48</v>
      </c>
      <c r="AE44" s="134"/>
      <c r="AF44" s="135">
        <f t="shared" si="4"/>
        <v>0</v>
      </c>
      <c r="AG44" s="136"/>
      <c r="AH44" s="137" t="s">
        <v>48</v>
      </c>
      <c r="AI44" s="138"/>
      <c r="AJ44" s="139">
        <f t="shared" si="5"/>
        <v>0</v>
      </c>
      <c r="AK44" s="39"/>
      <c r="AL44" s="39"/>
    </row>
    <row r="45" spans="1:38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10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83"/>
      <c r="S45" s="184"/>
      <c r="T45" s="184"/>
      <c r="U45" s="184"/>
      <c r="V45" s="185"/>
      <c r="W45" s="39" t="s">
        <v>18</v>
      </c>
      <c r="X45" s="48" t="s">
        <v>18</v>
      </c>
      <c r="Y45" s="128"/>
      <c r="Z45" s="129" t="s">
        <v>48</v>
      </c>
      <c r="AA45" s="130"/>
      <c r="AB45" s="131">
        <f t="shared" si="3"/>
        <v>0</v>
      </c>
      <c r="AC45" s="132"/>
      <c r="AD45" s="133" t="s">
        <v>48</v>
      </c>
      <c r="AE45" s="134"/>
      <c r="AF45" s="135">
        <f t="shared" si="4"/>
        <v>0</v>
      </c>
      <c r="AG45" s="136"/>
      <c r="AH45" s="137" t="s">
        <v>48</v>
      </c>
      <c r="AI45" s="138"/>
      <c r="AJ45" s="139">
        <f t="shared" si="5"/>
        <v>0</v>
      </c>
      <c r="AK45" s="39"/>
      <c r="AL45" s="39"/>
    </row>
    <row r="46" spans="1:38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10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83"/>
      <c r="S46" s="184"/>
      <c r="T46" s="184"/>
      <c r="U46" s="184"/>
      <c r="V46" s="185"/>
      <c r="W46" s="39" t="s">
        <v>18</v>
      </c>
      <c r="X46" s="48" t="s">
        <v>18</v>
      </c>
      <c r="Y46" s="128"/>
      <c r="Z46" s="129" t="s">
        <v>48</v>
      </c>
      <c r="AA46" s="130"/>
      <c r="AB46" s="131">
        <f t="shared" si="3"/>
        <v>0</v>
      </c>
      <c r="AC46" s="132"/>
      <c r="AD46" s="133" t="s">
        <v>48</v>
      </c>
      <c r="AE46" s="134"/>
      <c r="AF46" s="135">
        <f t="shared" si="4"/>
        <v>0</v>
      </c>
      <c r="AG46" s="136"/>
      <c r="AH46" s="137" t="s">
        <v>48</v>
      </c>
      <c r="AI46" s="138"/>
      <c r="AJ46" s="139">
        <f t="shared" si="5"/>
        <v>0</v>
      </c>
      <c r="AK46" s="39"/>
      <c r="AL46" s="39"/>
    </row>
    <row r="47" spans="1:38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10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83"/>
      <c r="S47" s="184"/>
      <c r="T47" s="184"/>
      <c r="U47" s="184"/>
      <c r="V47" s="185"/>
      <c r="W47" s="39" t="s">
        <v>18</v>
      </c>
      <c r="X47" s="48" t="s">
        <v>18</v>
      </c>
      <c r="Y47" s="128"/>
      <c r="Z47" s="129" t="s">
        <v>48</v>
      </c>
      <c r="AA47" s="130"/>
      <c r="AB47" s="131">
        <f t="shared" si="3"/>
        <v>0</v>
      </c>
      <c r="AC47" s="132"/>
      <c r="AD47" s="133" t="s">
        <v>48</v>
      </c>
      <c r="AE47" s="134"/>
      <c r="AF47" s="135">
        <f t="shared" si="4"/>
        <v>0</v>
      </c>
      <c r="AG47" s="136"/>
      <c r="AH47" s="137" t="s">
        <v>48</v>
      </c>
      <c r="AI47" s="138"/>
      <c r="AJ47" s="139">
        <f t="shared" si="5"/>
        <v>0</v>
      </c>
      <c r="AK47" s="39"/>
      <c r="AL47" s="39"/>
    </row>
    <row r="48" spans="1:38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10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83"/>
      <c r="S48" s="184"/>
      <c r="T48" s="184"/>
      <c r="U48" s="184"/>
      <c r="V48" s="185"/>
      <c r="W48" s="39" t="s">
        <v>18</v>
      </c>
      <c r="X48" s="48" t="s">
        <v>18</v>
      </c>
      <c r="Y48" s="128"/>
      <c r="Z48" s="129" t="s">
        <v>48</v>
      </c>
      <c r="AA48" s="130"/>
      <c r="AB48" s="131">
        <f t="shared" si="3"/>
        <v>0</v>
      </c>
      <c r="AC48" s="132"/>
      <c r="AD48" s="133" t="s">
        <v>48</v>
      </c>
      <c r="AE48" s="134"/>
      <c r="AF48" s="135">
        <f t="shared" si="4"/>
        <v>0</v>
      </c>
      <c r="AG48" s="136"/>
      <c r="AH48" s="137" t="s">
        <v>48</v>
      </c>
      <c r="AI48" s="138"/>
      <c r="AJ48" s="139">
        <f t="shared" si="5"/>
        <v>0</v>
      </c>
      <c r="AK48" s="39"/>
      <c r="AL48" s="39"/>
    </row>
    <row r="49" spans="1:39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10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83"/>
      <c r="S49" s="184"/>
      <c r="T49" s="184"/>
      <c r="U49" s="184"/>
      <c r="V49" s="185"/>
      <c r="W49" s="39" t="s">
        <v>18</v>
      </c>
      <c r="X49" s="48" t="s">
        <v>18</v>
      </c>
      <c r="Y49" s="128"/>
      <c r="Z49" s="129" t="s">
        <v>48</v>
      </c>
      <c r="AA49" s="130"/>
      <c r="AB49" s="131">
        <f t="shared" si="3"/>
        <v>0</v>
      </c>
      <c r="AC49" s="132"/>
      <c r="AD49" s="133" t="s">
        <v>48</v>
      </c>
      <c r="AE49" s="134"/>
      <c r="AF49" s="135">
        <f t="shared" si="4"/>
        <v>0</v>
      </c>
      <c r="AG49" s="136"/>
      <c r="AH49" s="137" t="s">
        <v>48</v>
      </c>
      <c r="AI49" s="138"/>
      <c r="AJ49" s="139">
        <f t="shared" si="5"/>
        <v>0</v>
      </c>
      <c r="AK49" s="39"/>
      <c r="AL49" s="39"/>
    </row>
    <row r="50" spans="1:39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83"/>
      <c r="S50" s="184"/>
      <c r="T50" s="184"/>
      <c r="U50" s="184"/>
      <c r="V50" s="185"/>
      <c r="W50" s="39" t="s">
        <v>18</v>
      </c>
      <c r="X50" s="48" t="s">
        <v>18</v>
      </c>
      <c r="Y50" s="128"/>
      <c r="Z50" s="129" t="s">
        <v>48</v>
      </c>
      <c r="AA50" s="130"/>
      <c r="AB50" s="131">
        <f t="shared" si="3"/>
        <v>0</v>
      </c>
      <c r="AC50" s="132"/>
      <c r="AD50" s="133" t="s">
        <v>48</v>
      </c>
      <c r="AE50" s="134"/>
      <c r="AF50" s="135">
        <f t="shared" si="4"/>
        <v>0</v>
      </c>
      <c r="AG50" s="136"/>
      <c r="AH50" s="137" t="s">
        <v>48</v>
      </c>
      <c r="AI50" s="138"/>
      <c r="AJ50" s="139">
        <f t="shared" si="5"/>
        <v>0</v>
      </c>
      <c r="AK50" s="39"/>
      <c r="AL50" s="39"/>
    </row>
    <row r="51" spans="1:39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11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83"/>
      <c r="S51" s="184"/>
      <c r="T51" s="184"/>
      <c r="U51" s="184"/>
      <c r="V51" s="185"/>
      <c r="W51" s="39" t="s">
        <v>18</v>
      </c>
      <c r="X51" s="48" t="s">
        <v>18</v>
      </c>
      <c r="Y51" s="128"/>
      <c r="Z51" s="129" t="s">
        <v>48</v>
      </c>
      <c r="AA51" s="130"/>
      <c r="AB51" s="131">
        <f t="shared" si="3"/>
        <v>0</v>
      </c>
      <c r="AC51" s="132"/>
      <c r="AD51" s="133" t="s">
        <v>48</v>
      </c>
      <c r="AE51" s="134"/>
      <c r="AF51" s="135">
        <f t="shared" si="4"/>
        <v>0</v>
      </c>
      <c r="AG51" s="136"/>
      <c r="AH51" s="137" t="s">
        <v>48</v>
      </c>
      <c r="AI51" s="138"/>
      <c r="AJ51" s="139">
        <f t="shared" si="5"/>
        <v>0</v>
      </c>
      <c r="AK51" s="39"/>
      <c r="AL51" s="39"/>
    </row>
    <row r="52" spans="1:39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11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83"/>
      <c r="S52" s="184"/>
      <c r="T52" s="184"/>
      <c r="U52" s="184"/>
      <c r="V52" s="185"/>
      <c r="W52" s="39" t="s">
        <v>18</v>
      </c>
      <c r="X52" s="48" t="s">
        <v>18</v>
      </c>
      <c r="Y52" s="128"/>
      <c r="Z52" s="129" t="s">
        <v>48</v>
      </c>
      <c r="AA52" s="130"/>
      <c r="AB52" s="131">
        <f t="shared" si="3"/>
        <v>0</v>
      </c>
      <c r="AC52" s="132"/>
      <c r="AD52" s="133" t="s">
        <v>48</v>
      </c>
      <c r="AE52" s="134"/>
      <c r="AF52" s="135">
        <f t="shared" si="4"/>
        <v>0</v>
      </c>
      <c r="AG52" s="136"/>
      <c r="AH52" s="137" t="s">
        <v>48</v>
      </c>
      <c r="AI52" s="138"/>
      <c r="AJ52" s="139">
        <f t="shared" si="5"/>
        <v>0</v>
      </c>
      <c r="AK52" s="39"/>
      <c r="AL52" s="39"/>
    </row>
    <row r="53" spans="1:39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11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83"/>
      <c r="S53" s="184"/>
      <c r="T53" s="184"/>
      <c r="U53" s="184"/>
      <c r="V53" s="185"/>
      <c r="W53" s="39" t="s">
        <v>18</v>
      </c>
      <c r="X53" s="48" t="s">
        <v>18</v>
      </c>
      <c r="Y53" s="128"/>
      <c r="Z53" s="129" t="s">
        <v>48</v>
      </c>
      <c r="AA53" s="130"/>
      <c r="AB53" s="131">
        <f t="shared" si="3"/>
        <v>0</v>
      </c>
      <c r="AC53" s="132"/>
      <c r="AD53" s="133" t="s">
        <v>48</v>
      </c>
      <c r="AE53" s="134"/>
      <c r="AF53" s="135">
        <f t="shared" si="4"/>
        <v>0</v>
      </c>
      <c r="AG53" s="136"/>
      <c r="AH53" s="137" t="s">
        <v>48</v>
      </c>
      <c r="AI53" s="138"/>
      <c r="AJ53" s="139">
        <f t="shared" si="5"/>
        <v>0</v>
      </c>
      <c r="AK53" s="39"/>
      <c r="AL53" s="39"/>
    </row>
    <row r="54" spans="1:39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11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83"/>
      <c r="S54" s="184"/>
      <c r="T54" s="184"/>
      <c r="U54" s="184"/>
      <c r="V54" s="185"/>
      <c r="W54" s="39" t="s">
        <v>18</v>
      </c>
      <c r="X54" s="48" t="s">
        <v>18</v>
      </c>
      <c r="Y54" s="128"/>
      <c r="Z54" s="129" t="s">
        <v>48</v>
      </c>
      <c r="AA54" s="130"/>
      <c r="AB54" s="131">
        <f t="shared" si="3"/>
        <v>0</v>
      </c>
      <c r="AC54" s="132"/>
      <c r="AD54" s="133" t="s">
        <v>48</v>
      </c>
      <c r="AE54" s="134"/>
      <c r="AF54" s="135">
        <f t="shared" si="4"/>
        <v>0</v>
      </c>
      <c r="AG54" s="136"/>
      <c r="AH54" s="137" t="s">
        <v>48</v>
      </c>
      <c r="AI54" s="138"/>
      <c r="AJ54" s="139">
        <f t="shared" si="5"/>
        <v>0</v>
      </c>
      <c r="AK54" s="39"/>
      <c r="AL54" s="39"/>
    </row>
    <row r="55" spans="1:39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11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83"/>
      <c r="S55" s="184"/>
      <c r="T55" s="184"/>
      <c r="U55" s="184"/>
      <c r="V55" s="185"/>
      <c r="W55" s="39" t="s">
        <v>18</v>
      </c>
      <c r="X55" s="48" t="s">
        <v>18</v>
      </c>
      <c r="Y55" s="128"/>
      <c r="Z55" s="129" t="s">
        <v>48</v>
      </c>
      <c r="AA55" s="130"/>
      <c r="AB55" s="131">
        <f t="shared" si="3"/>
        <v>0</v>
      </c>
      <c r="AC55" s="132"/>
      <c r="AD55" s="133" t="s">
        <v>48</v>
      </c>
      <c r="AE55" s="134"/>
      <c r="AF55" s="135">
        <f t="shared" si="4"/>
        <v>0</v>
      </c>
      <c r="AG55" s="136"/>
      <c r="AH55" s="137" t="s">
        <v>48</v>
      </c>
      <c r="AI55" s="138"/>
      <c r="AJ55" s="139">
        <f t="shared" si="5"/>
        <v>0</v>
      </c>
      <c r="AK55" s="39"/>
      <c r="AL55" s="39"/>
    </row>
    <row r="56" spans="1:39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11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83"/>
      <c r="S56" s="184"/>
      <c r="T56" s="184"/>
      <c r="U56" s="184"/>
      <c r="V56" s="185"/>
      <c r="W56" s="39" t="s">
        <v>18</v>
      </c>
      <c r="X56" s="48" t="s">
        <v>18</v>
      </c>
      <c r="Y56" s="128" t="s">
        <v>18</v>
      </c>
      <c r="Z56" s="129" t="s">
        <v>18</v>
      </c>
      <c r="AA56" s="130" t="s">
        <v>18</v>
      </c>
      <c r="AB56" s="131" t="s">
        <v>18</v>
      </c>
      <c r="AC56" s="132" t="s">
        <v>18</v>
      </c>
      <c r="AD56" s="133" t="s">
        <v>18</v>
      </c>
      <c r="AE56" s="134" t="s">
        <v>18</v>
      </c>
      <c r="AF56" s="135" t="s">
        <v>18</v>
      </c>
      <c r="AG56" s="136" t="s">
        <v>18</v>
      </c>
      <c r="AH56" s="137" t="s">
        <v>18</v>
      </c>
      <c r="AI56" s="138" t="s">
        <v>18</v>
      </c>
      <c r="AJ56" s="139" t="s">
        <v>18</v>
      </c>
      <c r="AK56" s="39"/>
      <c r="AL56" s="39"/>
    </row>
    <row r="57" spans="1:39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11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83"/>
      <c r="S57" s="184"/>
      <c r="T57" s="184"/>
      <c r="U57" s="184"/>
      <c r="V57" s="185"/>
      <c r="W57" s="39" t="s">
        <v>18</v>
      </c>
      <c r="X57" s="48" t="s">
        <v>18</v>
      </c>
      <c r="Y57" s="128" t="s">
        <v>18</v>
      </c>
      <c r="Z57" s="129" t="s">
        <v>18</v>
      </c>
      <c r="AA57" s="130" t="s">
        <v>18</v>
      </c>
      <c r="AB57" s="131" t="s">
        <v>18</v>
      </c>
      <c r="AC57" s="132" t="s">
        <v>18</v>
      </c>
      <c r="AD57" s="133" t="s">
        <v>18</v>
      </c>
      <c r="AE57" s="134" t="s">
        <v>18</v>
      </c>
      <c r="AF57" s="135" t="s">
        <v>18</v>
      </c>
      <c r="AG57" s="136" t="s">
        <v>18</v>
      </c>
      <c r="AH57" s="137" t="s">
        <v>18</v>
      </c>
      <c r="AI57" s="138" t="s">
        <v>18</v>
      </c>
      <c r="AJ57" s="139" t="s">
        <v>18</v>
      </c>
      <c r="AK57" s="39"/>
      <c r="AL57" s="39"/>
    </row>
    <row r="58" spans="1:39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89"/>
      <c r="S58" s="190"/>
      <c r="T58" s="190"/>
      <c r="U58" s="190"/>
      <c r="V58" s="191"/>
      <c r="W58" s="39"/>
      <c r="X58" s="48"/>
      <c r="Y58" s="128" t="s">
        <v>18</v>
      </c>
      <c r="Z58" s="129" t="s">
        <v>18</v>
      </c>
      <c r="AA58" s="130" t="s">
        <v>18</v>
      </c>
      <c r="AB58" s="131" t="s">
        <v>18</v>
      </c>
      <c r="AC58" s="132" t="s">
        <v>18</v>
      </c>
      <c r="AD58" s="133" t="s">
        <v>18</v>
      </c>
      <c r="AE58" s="134" t="s">
        <v>18</v>
      </c>
      <c r="AF58" s="135" t="s">
        <v>18</v>
      </c>
      <c r="AG58" s="136" t="s">
        <v>18</v>
      </c>
      <c r="AH58" s="137" t="s">
        <v>18</v>
      </c>
      <c r="AI58" s="138" t="s">
        <v>18</v>
      </c>
      <c r="AJ58" s="139" t="s">
        <v>18</v>
      </c>
      <c r="AK58" s="39" t="s">
        <v>18</v>
      </c>
      <c r="AL58" s="39" t="s">
        <v>18</v>
      </c>
    </row>
    <row r="59" spans="1:39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92"/>
      <c r="S59" s="193"/>
      <c r="T59" s="193"/>
      <c r="U59" s="193"/>
      <c r="V59" s="194"/>
      <c r="W59" s="121"/>
      <c r="X59" s="121"/>
      <c r="Y59" s="157"/>
      <c r="Z59" s="158"/>
      <c r="AA59" s="159"/>
      <c r="AB59" s="121"/>
      <c r="AC59" s="157"/>
      <c r="AD59" s="158"/>
      <c r="AE59" s="159"/>
      <c r="AF59" s="121"/>
      <c r="AG59" s="157"/>
      <c r="AH59" s="158"/>
      <c r="AI59" s="159"/>
      <c r="AJ59" s="121"/>
      <c r="AK59" s="121"/>
      <c r="AL59" s="121"/>
    </row>
    <row r="60" spans="1:39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12">SUM(J2:J59)</f>
        <v>#VALUE!</v>
      </c>
      <c r="K60" s="74">
        <f>SUM(K2:K59)</f>
        <v>0</v>
      </c>
      <c r="L60" s="75">
        <f>SUM(L2:L59)</f>
        <v>0</v>
      </c>
      <c r="M60" s="76">
        <f t="shared" si="12"/>
        <v>0</v>
      </c>
      <c r="N60" s="99">
        <f t="shared" si="12"/>
        <v>0</v>
      </c>
      <c r="O60" s="110">
        <f>SUM(O2:O59)</f>
        <v>0</v>
      </c>
      <c r="P60" s="104">
        <f t="shared" si="12"/>
        <v>0</v>
      </c>
      <c r="Q60" s="76">
        <f t="shared" si="12"/>
        <v>0</v>
      </c>
      <c r="R60" s="77">
        <f>SUM(L60:Q60)</f>
        <v>0</v>
      </c>
      <c r="S60" s="195" t="s">
        <v>19</v>
      </c>
      <c r="T60" s="196"/>
      <c r="U60" s="196"/>
      <c r="V60" s="197"/>
      <c r="W60" s="120">
        <v>1</v>
      </c>
      <c r="X60" s="120">
        <f>SUM(X2:X59)</f>
        <v>0</v>
      </c>
      <c r="Y60" s="128">
        <f>SUM(Y2:Y59)</f>
        <v>0</v>
      </c>
      <c r="Z60" s="129" t="s">
        <v>48</v>
      </c>
      <c r="AA60" s="130">
        <f>SUM(AA2:AA59)</f>
        <v>0</v>
      </c>
      <c r="AB60" s="160">
        <f>SUM(AB2:AB59)</f>
        <v>0</v>
      </c>
      <c r="AC60" s="132">
        <f>SUM(AC2:AC59)</f>
        <v>0</v>
      </c>
      <c r="AD60" s="133" t="s">
        <v>48</v>
      </c>
      <c r="AE60" s="134">
        <f>SUM(AE2:AE59)</f>
        <v>0</v>
      </c>
      <c r="AF60" s="161">
        <f>SUM(AF2:AF59)</f>
        <v>0</v>
      </c>
      <c r="AG60" s="162">
        <f>SUM(AG2:AG59)</f>
        <v>0</v>
      </c>
      <c r="AH60" s="137" t="s">
        <v>48</v>
      </c>
      <c r="AI60" s="163">
        <f>SUM(AI2:AI59)</f>
        <v>0</v>
      </c>
      <c r="AJ60" s="164">
        <f>SUM(AJ2:AJ59)</f>
        <v>0</v>
      </c>
      <c r="AK60" s="120">
        <f>SUM(AK2:AK59)</f>
        <v>0</v>
      </c>
      <c r="AL60" s="120">
        <f>SUM(AL2:AL59)</f>
        <v>0</v>
      </c>
      <c r="AM60" s="79">
        <f>SUM(AK60:AL60)</f>
        <v>0</v>
      </c>
    </row>
    <row r="61" spans="1:39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86"/>
      <c r="T61" s="187"/>
      <c r="U61" s="187"/>
      <c r="V61" s="188"/>
    </row>
    <row r="62" spans="1:39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27"/>
      <c r="AL62" s="27"/>
    </row>
    <row r="63" spans="1:39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27"/>
      <c r="AL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5" priority="1" stopIfTrue="1" operator="equal">
      <formula>-90</formula>
    </cfRule>
  </conditionalFormatting>
  <conditionalFormatting sqref="J3:J58">
    <cfRule type="cellIs" dxfId="14" priority="2" operator="equal">
      <formula>0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AA4B-A388-4E4A-A885-94F4AA8410C6}">
  <sheetPr>
    <tabColor rgb="FF00B050"/>
  </sheetPr>
  <dimension ref="A1:AL63"/>
  <sheetViews>
    <sheetView zoomScale="80" zoomScaleNormal="80" workbookViewId="0">
      <pane ySplit="2" topLeftCell="A3" activePane="bottomLeft" state="frozen"/>
      <selection activeCell="X1" sqref="X1:AJ1048576"/>
      <selection pane="bottomLeft" activeCell="A19" sqref="A19:XFD58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4" width="3.625" style="66" bestFit="1" customWidth="1"/>
    <col min="25" max="25" width="2" style="66" bestFit="1" customWidth="1"/>
    <col min="26" max="28" width="3.625" style="66" bestFit="1" customWidth="1"/>
    <col min="29" max="29" width="2" style="66" bestFit="1" customWidth="1"/>
    <col min="30" max="32" width="3.625" style="66" bestFit="1" customWidth="1"/>
    <col min="33" max="33" width="2" style="66" bestFit="1" customWidth="1"/>
    <col min="34" max="35" width="3.625" style="66" bestFit="1" customWidth="1"/>
    <col min="36" max="37" width="3.625" style="27" bestFit="1" customWidth="1"/>
  </cols>
  <sheetData>
    <row r="1" spans="1:37" s="14" customFormat="1" ht="82.5">
      <c r="A1" s="125">
        <v>45373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77" t="s">
        <v>14</v>
      </c>
      <c r="S1" s="178"/>
      <c r="T1" s="178"/>
      <c r="U1" s="178"/>
      <c r="V1" s="179"/>
      <c r="W1" s="144" t="s">
        <v>15</v>
      </c>
      <c r="X1" s="145" t="s">
        <v>68</v>
      </c>
      <c r="Y1" s="146"/>
      <c r="Z1" s="147" t="s">
        <v>69</v>
      </c>
      <c r="AA1" s="148" t="s">
        <v>16</v>
      </c>
      <c r="AB1" s="149" t="s">
        <v>68</v>
      </c>
      <c r="AC1" s="150"/>
      <c r="AD1" s="151" t="s">
        <v>69</v>
      </c>
      <c r="AE1" s="152" t="s">
        <v>17</v>
      </c>
      <c r="AF1" s="153" t="s">
        <v>68</v>
      </c>
      <c r="AG1" s="154"/>
      <c r="AH1" s="155" t="s">
        <v>69</v>
      </c>
      <c r="AI1" s="156" t="s">
        <v>70</v>
      </c>
      <c r="AJ1" s="119" t="s">
        <v>16</v>
      </c>
      <c r="AK1" s="119" t="s">
        <v>17</v>
      </c>
    </row>
    <row r="2" spans="1:37" ht="7.5" customHeight="1" thickBo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80"/>
      <c r="S2" s="181"/>
      <c r="T2" s="181"/>
      <c r="U2" s="181"/>
      <c r="V2" s="182"/>
      <c r="W2" s="121"/>
      <c r="X2" s="157"/>
      <c r="Y2" s="158"/>
      <c r="Z2" s="159"/>
      <c r="AA2" s="121"/>
      <c r="AB2" s="157"/>
      <c r="AC2" s="158"/>
      <c r="AD2" s="159"/>
      <c r="AE2" s="121"/>
      <c r="AF2" s="157"/>
      <c r="AG2" s="158"/>
      <c r="AH2" s="159"/>
      <c r="AI2" s="121"/>
      <c r="AJ2" s="121"/>
      <c r="AK2" s="121"/>
    </row>
    <row r="3" spans="1:37" s="42" customFormat="1" ht="28.5" customHeight="1">
      <c r="A3" s="126">
        <v>0.41666666666666669</v>
      </c>
      <c r="B3" s="127" t="s">
        <v>44</v>
      </c>
      <c r="C3" s="45">
        <v>2874</v>
      </c>
      <c r="D3" s="46">
        <v>2875</v>
      </c>
      <c r="E3" s="32" t="s">
        <v>18</v>
      </c>
      <c r="F3" s="47" t="s">
        <v>18</v>
      </c>
      <c r="G3" s="48" t="s">
        <v>18</v>
      </c>
      <c r="H3" s="34" t="s">
        <v>18</v>
      </c>
      <c r="I3" s="49" t="s">
        <v>18</v>
      </c>
      <c r="J3" s="36" t="e">
        <f>IF(ISBLANK(I3),-90,(-((I3)-SUM(L3:Q3,K3))))</f>
        <v>#VALUE!</v>
      </c>
      <c r="K3" s="50" t="s">
        <v>18</v>
      </c>
      <c r="L3" s="51" t="s">
        <v>18</v>
      </c>
      <c r="M3" s="52" t="s">
        <v>18</v>
      </c>
      <c r="N3" s="97" t="s">
        <v>18</v>
      </c>
      <c r="O3" s="108" t="s">
        <v>18</v>
      </c>
      <c r="P3" s="51" t="s">
        <v>18</v>
      </c>
      <c r="Q3" s="53" t="s">
        <v>18</v>
      </c>
      <c r="R3" s="201" t="s">
        <v>45</v>
      </c>
      <c r="S3" s="202"/>
      <c r="T3" s="202"/>
      <c r="U3" s="202"/>
      <c r="V3" s="203"/>
      <c r="W3" s="48">
        <v>8</v>
      </c>
      <c r="X3" s="128" t="s">
        <v>18</v>
      </c>
      <c r="Y3" s="129" t="s">
        <v>18</v>
      </c>
      <c r="Z3" s="130" t="s">
        <v>18</v>
      </c>
      <c r="AA3" s="131" t="s">
        <v>18</v>
      </c>
      <c r="AB3" s="132" t="s">
        <v>18</v>
      </c>
      <c r="AC3" s="133" t="s">
        <v>18</v>
      </c>
      <c r="AD3" s="134" t="s">
        <v>18</v>
      </c>
      <c r="AE3" s="135" t="s">
        <v>18</v>
      </c>
      <c r="AF3" s="136" t="s">
        <v>18</v>
      </c>
      <c r="AG3" s="137" t="s">
        <v>18</v>
      </c>
      <c r="AH3" s="138" t="s">
        <v>18</v>
      </c>
      <c r="AI3" s="139" t="s">
        <v>18</v>
      </c>
      <c r="AJ3" s="48" t="s">
        <v>18</v>
      </c>
      <c r="AK3" s="48" t="s">
        <v>18</v>
      </c>
    </row>
    <row r="4" spans="1:37" s="42" customFormat="1" ht="26.25" customHeight="1">
      <c r="A4" s="28">
        <v>0.41666666666666669</v>
      </c>
      <c r="B4" s="140" t="s">
        <v>46</v>
      </c>
      <c r="C4" s="30">
        <v>2833</v>
      </c>
      <c r="D4" s="31">
        <v>2854</v>
      </c>
      <c r="E4" s="32">
        <f t="shared" ref="E4:E18" si="0">IF(ISBLANK(D4),0,(D4-C4+1))</f>
        <v>22</v>
      </c>
      <c r="F4" s="33">
        <v>1</v>
      </c>
      <c r="G4" s="33">
        <v>4</v>
      </c>
      <c r="H4" s="34">
        <f t="shared" ref="H4:H18" si="1">E4-G4-F4</f>
        <v>17</v>
      </c>
      <c r="I4" s="141">
        <f>17+4</f>
        <v>21</v>
      </c>
      <c r="J4" s="36">
        <f>IF(ISBLANK(I4),-90,(-((I4)-SUM(L4:Q4,K4))))</f>
        <v>1</v>
      </c>
      <c r="K4" s="142">
        <f>8+1</f>
        <v>9</v>
      </c>
      <c r="L4" s="38">
        <v>0</v>
      </c>
      <c r="M4" s="39">
        <v>3</v>
      </c>
      <c r="N4" s="96">
        <v>5</v>
      </c>
      <c r="O4" s="112">
        <v>2</v>
      </c>
      <c r="P4" s="38">
        <v>0</v>
      </c>
      <c r="Q4" s="143">
        <f>1+2</f>
        <v>3</v>
      </c>
      <c r="R4" s="204" t="s">
        <v>47</v>
      </c>
      <c r="S4" s="205"/>
      <c r="T4" s="205"/>
      <c r="U4" s="205"/>
      <c r="V4" s="206"/>
      <c r="W4" s="39" t="s">
        <v>18</v>
      </c>
      <c r="X4" s="128"/>
      <c r="Y4" s="129" t="s">
        <v>48</v>
      </c>
      <c r="Z4" s="130"/>
      <c r="AA4" s="131">
        <f t="shared" ref="AA4:AA18" si="2">X4+Z4</f>
        <v>0</v>
      </c>
      <c r="AB4" s="132"/>
      <c r="AC4" s="133" t="s">
        <v>48</v>
      </c>
      <c r="AD4" s="134"/>
      <c r="AE4" s="135">
        <f t="shared" ref="AE4:AE18" si="3">AB4+AD4</f>
        <v>0</v>
      </c>
      <c r="AF4" s="136"/>
      <c r="AG4" s="137" t="s">
        <v>48</v>
      </c>
      <c r="AH4" s="138"/>
      <c r="AI4" s="139">
        <f t="shared" ref="AI4:AI18" si="4">AF4+AH4</f>
        <v>0</v>
      </c>
      <c r="AJ4" s="39">
        <v>6</v>
      </c>
      <c r="AK4" s="39">
        <f>2+1</f>
        <v>3</v>
      </c>
    </row>
    <row r="5" spans="1:37" s="42" customFormat="1" ht="27.75" customHeight="1">
      <c r="A5" s="126">
        <v>0.4375</v>
      </c>
      <c r="B5" s="127" t="s">
        <v>49</v>
      </c>
      <c r="C5" s="45" t="s">
        <v>18</v>
      </c>
      <c r="D5" s="46" t="s">
        <v>18</v>
      </c>
      <c r="E5" s="32" t="s">
        <v>18</v>
      </c>
      <c r="F5" s="47" t="s">
        <v>18</v>
      </c>
      <c r="G5" s="48" t="s">
        <v>18</v>
      </c>
      <c r="H5" s="34" t="s">
        <v>18</v>
      </c>
      <c r="I5" s="49" t="s">
        <v>18</v>
      </c>
      <c r="J5" s="36" t="e">
        <f>IF(ISBLANK(I5),-90,(-((I5)-SUM(L5:Q5,K5))))</f>
        <v>#VALUE!</v>
      </c>
      <c r="K5" s="50" t="s">
        <v>18</v>
      </c>
      <c r="L5" s="51" t="s">
        <v>18</v>
      </c>
      <c r="M5" s="52" t="s">
        <v>18</v>
      </c>
      <c r="N5" s="97" t="s">
        <v>18</v>
      </c>
      <c r="O5" s="108" t="s">
        <v>18</v>
      </c>
      <c r="P5" s="51" t="s">
        <v>18</v>
      </c>
      <c r="Q5" s="53" t="s">
        <v>18</v>
      </c>
      <c r="R5" s="207" t="s">
        <v>50</v>
      </c>
      <c r="S5" s="208"/>
      <c r="T5" s="208"/>
      <c r="U5" s="208"/>
      <c r="V5" s="209"/>
      <c r="W5" s="48">
        <v>31</v>
      </c>
      <c r="X5" s="128"/>
      <c r="Y5" s="129" t="s">
        <v>48</v>
      </c>
      <c r="Z5" s="130"/>
      <c r="AA5" s="131">
        <f t="shared" si="2"/>
        <v>0</v>
      </c>
      <c r="AB5" s="132"/>
      <c r="AC5" s="133" t="s">
        <v>48</v>
      </c>
      <c r="AD5" s="134"/>
      <c r="AE5" s="135">
        <f t="shared" si="3"/>
        <v>0</v>
      </c>
      <c r="AF5" s="136"/>
      <c r="AG5" s="137" t="s">
        <v>48</v>
      </c>
      <c r="AH5" s="138"/>
      <c r="AI5" s="139">
        <f t="shared" si="4"/>
        <v>0</v>
      </c>
      <c r="AJ5" s="48" t="s">
        <v>18</v>
      </c>
      <c r="AK5" s="48" t="s">
        <v>18</v>
      </c>
    </row>
    <row r="6" spans="1:37" s="42" customFormat="1" ht="26.25" customHeight="1">
      <c r="A6" s="28">
        <v>0.4375</v>
      </c>
      <c r="B6" s="140" t="s">
        <v>51</v>
      </c>
      <c r="C6" s="30">
        <v>2855</v>
      </c>
      <c r="D6" s="31">
        <v>2869</v>
      </c>
      <c r="E6" s="32">
        <f t="shared" si="0"/>
        <v>15</v>
      </c>
      <c r="F6" s="33">
        <v>0</v>
      </c>
      <c r="G6" s="33">
        <v>3</v>
      </c>
      <c r="H6" s="34">
        <f t="shared" si="1"/>
        <v>12</v>
      </c>
      <c r="I6" s="141">
        <f>12+3</f>
        <v>15</v>
      </c>
      <c r="J6" s="36">
        <f t="shared" ref="J6:J18" si="5">IF(ISBLANK(I6),-90,(-((I6)-SUM(L6:Q6,K6))))</f>
        <v>0</v>
      </c>
      <c r="K6" s="142">
        <v>6</v>
      </c>
      <c r="L6" s="38">
        <v>0</v>
      </c>
      <c r="M6" s="39">
        <v>3</v>
      </c>
      <c r="N6" s="96">
        <v>4</v>
      </c>
      <c r="O6" s="112">
        <v>2</v>
      </c>
      <c r="P6" s="38">
        <v>0</v>
      </c>
      <c r="Q6" s="40">
        <v>0</v>
      </c>
      <c r="R6" s="198"/>
      <c r="S6" s="199"/>
      <c r="T6" s="199"/>
      <c r="U6" s="199"/>
      <c r="V6" s="200"/>
      <c r="W6" s="39" t="s">
        <v>18</v>
      </c>
      <c r="X6" s="128"/>
      <c r="Y6" s="129" t="s">
        <v>48</v>
      </c>
      <c r="Z6" s="130"/>
      <c r="AA6" s="131">
        <f t="shared" si="2"/>
        <v>0</v>
      </c>
      <c r="AB6" s="132"/>
      <c r="AC6" s="133" t="s">
        <v>48</v>
      </c>
      <c r="AD6" s="134"/>
      <c r="AE6" s="135">
        <f t="shared" si="3"/>
        <v>0</v>
      </c>
      <c r="AF6" s="136"/>
      <c r="AG6" s="137" t="s">
        <v>48</v>
      </c>
      <c r="AH6" s="138"/>
      <c r="AI6" s="139">
        <f t="shared" si="4"/>
        <v>0</v>
      </c>
      <c r="AJ6" s="39">
        <f>3+0</f>
        <v>3</v>
      </c>
      <c r="AK6" s="39">
        <f>2+1</f>
        <v>3</v>
      </c>
    </row>
    <row r="7" spans="1:37" s="42" customFormat="1" ht="26.25" customHeight="1">
      <c r="A7" s="28">
        <v>0.45833333333333331</v>
      </c>
      <c r="B7" s="140" t="s">
        <v>52</v>
      </c>
      <c r="C7" s="30">
        <v>2870</v>
      </c>
      <c r="D7" s="31">
        <v>2889</v>
      </c>
      <c r="E7" s="32">
        <f t="shared" si="0"/>
        <v>20</v>
      </c>
      <c r="F7" s="33">
        <v>2</v>
      </c>
      <c r="G7" s="33">
        <v>1</v>
      </c>
      <c r="H7" s="34">
        <f t="shared" si="1"/>
        <v>17</v>
      </c>
      <c r="I7" s="141">
        <f>17+1</f>
        <v>18</v>
      </c>
      <c r="J7" s="36">
        <f t="shared" si="5"/>
        <v>2</v>
      </c>
      <c r="K7" s="142">
        <v>13</v>
      </c>
      <c r="L7" s="38">
        <v>0</v>
      </c>
      <c r="M7" s="39">
        <v>0</v>
      </c>
      <c r="N7" s="96">
        <v>4</v>
      </c>
      <c r="O7" s="112">
        <v>1</v>
      </c>
      <c r="P7" s="38">
        <v>2</v>
      </c>
      <c r="Q7" s="40">
        <v>0</v>
      </c>
      <c r="R7" s="213" t="s">
        <v>53</v>
      </c>
      <c r="S7" s="214"/>
      <c r="T7" s="214"/>
      <c r="U7" s="214"/>
      <c r="V7" s="215"/>
      <c r="W7" s="39" t="s">
        <v>18</v>
      </c>
      <c r="X7" s="128"/>
      <c r="Y7" s="129" t="s">
        <v>48</v>
      </c>
      <c r="Z7" s="130"/>
      <c r="AA7" s="131">
        <f t="shared" si="2"/>
        <v>0</v>
      </c>
      <c r="AB7" s="132"/>
      <c r="AC7" s="133" t="s">
        <v>48</v>
      </c>
      <c r="AD7" s="134"/>
      <c r="AE7" s="135">
        <f t="shared" si="3"/>
        <v>0</v>
      </c>
      <c r="AF7" s="136"/>
      <c r="AG7" s="137" t="s">
        <v>48</v>
      </c>
      <c r="AH7" s="138"/>
      <c r="AI7" s="139">
        <f t="shared" si="4"/>
        <v>0</v>
      </c>
      <c r="AJ7" s="39">
        <f>5+0+2</f>
        <v>7</v>
      </c>
      <c r="AK7" s="39">
        <f>6</f>
        <v>6</v>
      </c>
    </row>
    <row r="8" spans="1:37" s="42" customFormat="1" ht="26.25" customHeight="1">
      <c r="A8" s="28">
        <v>0.47916666666666669</v>
      </c>
      <c r="B8" s="140" t="s">
        <v>54</v>
      </c>
      <c r="C8" s="30">
        <v>2890</v>
      </c>
      <c r="D8" s="31">
        <v>2901</v>
      </c>
      <c r="E8" s="32">
        <f t="shared" si="0"/>
        <v>12</v>
      </c>
      <c r="F8" s="33">
        <v>1</v>
      </c>
      <c r="G8" s="33">
        <v>1</v>
      </c>
      <c r="H8" s="34">
        <f t="shared" si="1"/>
        <v>10</v>
      </c>
      <c r="I8" s="141">
        <f>10+1</f>
        <v>11</v>
      </c>
      <c r="J8" s="36">
        <f t="shared" si="5"/>
        <v>0</v>
      </c>
      <c r="K8" s="142">
        <f>4+1</f>
        <v>5</v>
      </c>
      <c r="L8" s="38">
        <v>0</v>
      </c>
      <c r="M8" s="39">
        <v>1</v>
      </c>
      <c r="N8" s="96">
        <v>4</v>
      </c>
      <c r="O8" s="112">
        <v>0</v>
      </c>
      <c r="P8" s="38">
        <v>0</v>
      </c>
      <c r="Q8" s="143">
        <v>1</v>
      </c>
      <c r="R8" s="204" t="s">
        <v>55</v>
      </c>
      <c r="S8" s="205"/>
      <c r="T8" s="205"/>
      <c r="U8" s="205"/>
      <c r="V8" s="206"/>
      <c r="W8" s="39" t="s">
        <v>18</v>
      </c>
      <c r="X8" s="128"/>
      <c r="Y8" s="129" t="s">
        <v>48</v>
      </c>
      <c r="Z8" s="130"/>
      <c r="AA8" s="131">
        <f t="shared" si="2"/>
        <v>0</v>
      </c>
      <c r="AB8" s="132"/>
      <c r="AC8" s="133" t="s">
        <v>48</v>
      </c>
      <c r="AD8" s="134"/>
      <c r="AE8" s="135">
        <f t="shared" si="3"/>
        <v>0</v>
      </c>
      <c r="AF8" s="136"/>
      <c r="AG8" s="137" t="s">
        <v>48</v>
      </c>
      <c r="AH8" s="138"/>
      <c r="AI8" s="139">
        <f t="shared" si="4"/>
        <v>0</v>
      </c>
      <c r="AJ8" s="39">
        <f>2+1</f>
        <v>3</v>
      </c>
      <c r="AK8" s="39">
        <f>2+0</f>
        <v>2</v>
      </c>
    </row>
    <row r="9" spans="1:37" s="42" customFormat="1" ht="26.25" customHeight="1">
      <c r="A9" s="28">
        <v>0.5</v>
      </c>
      <c r="B9" s="140" t="s">
        <v>44</v>
      </c>
      <c r="C9" s="30">
        <v>2902</v>
      </c>
      <c r="D9" s="31">
        <v>2911</v>
      </c>
      <c r="E9" s="32">
        <f t="shared" si="0"/>
        <v>10</v>
      </c>
      <c r="F9" s="33">
        <v>0</v>
      </c>
      <c r="G9" s="33">
        <v>1</v>
      </c>
      <c r="H9" s="34">
        <f t="shared" si="1"/>
        <v>9</v>
      </c>
      <c r="I9" s="141">
        <f>9+1</f>
        <v>10</v>
      </c>
      <c r="J9" s="36">
        <f t="shared" si="5"/>
        <v>1</v>
      </c>
      <c r="K9" s="142">
        <v>9</v>
      </c>
      <c r="L9" s="38">
        <v>0</v>
      </c>
      <c r="M9" s="39">
        <v>0</v>
      </c>
      <c r="N9" s="96">
        <v>1</v>
      </c>
      <c r="O9" s="112">
        <v>1</v>
      </c>
      <c r="P9" s="38">
        <v>0</v>
      </c>
      <c r="Q9" s="40">
        <v>0</v>
      </c>
      <c r="R9" s="204" t="s">
        <v>56</v>
      </c>
      <c r="S9" s="205"/>
      <c r="T9" s="205"/>
      <c r="U9" s="205"/>
      <c r="V9" s="206"/>
      <c r="W9" s="39" t="s">
        <v>18</v>
      </c>
      <c r="X9" s="128"/>
      <c r="Y9" s="129" t="s">
        <v>48</v>
      </c>
      <c r="Z9" s="130"/>
      <c r="AA9" s="131">
        <f t="shared" si="2"/>
        <v>0</v>
      </c>
      <c r="AB9" s="132"/>
      <c r="AC9" s="133" t="s">
        <v>48</v>
      </c>
      <c r="AD9" s="134"/>
      <c r="AE9" s="135">
        <f t="shared" si="3"/>
        <v>0</v>
      </c>
      <c r="AF9" s="136"/>
      <c r="AG9" s="137" t="s">
        <v>48</v>
      </c>
      <c r="AH9" s="138"/>
      <c r="AI9" s="139">
        <f t="shared" si="4"/>
        <v>0</v>
      </c>
      <c r="AJ9" s="39">
        <f>3+1</f>
        <v>4</v>
      </c>
      <c r="AK9" s="39">
        <f>5+0</f>
        <v>5</v>
      </c>
    </row>
    <row r="10" spans="1:37" s="42" customFormat="1" ht="28.5" customHeight="1">
      <c r="A10" s="126">
        <v>0.52083333333333337</v>
      </c>
      <c r="B10" s="127" t="s">
        <v>49</v>
      </c>
      <c r="C10" s="45" t="s">
        <v>18</v>
      </c>
      <c r="D10" s="46" t="s">
        <v>18</v>
      </c>
      <c r="E10" s="32" t="s">
        <v>18</v>
      </c>
      <c r="F10" s="47" t="s">
        <v>18</v>
      </c>
      <c r="G10" s="48" t="s">
        <v>18</v>
      </c>
      <c r="H10" s="34" t="s">
        <v>18</v>
      </c>
      <c r="I10" s="49" t="s">
        <v>18</v>
      </c>
      <c r="J10" s="36" t="e">
        <f>IF(ISBLANK(I10),-90,(-((I10)-SUM(L10:Q10,K10))))</f>
        <v>#VALUE!</v>
      </c>
      <c r="K10" s="50" t="s">
        <v>18</v>
      </c>
      <c r="L10" s="51" t="s">
        <v>18</v>
      </c>
      <c r="M10" s="52" t="s">
        <v>18</v>
      </c>
      <c r="N10" s="97" t="s">
        <v>18</v>
      </c>
      <c r="O10" s="108" t="s">
        <v>18</v>
      </c>
      <c r="P10" s="51" t="s">
        <v>18</v>
      </c>
      <c r="Q10" s="53" t="s">
        <v>18</v>
      </c>
      <c r="R10" s="207" t="s">
        <v>57</v>
      </c>
      <c r="S10" s="208"/>
      <c r="T10" s="208"/>
      <c r="U10" s="208"/>
      <c r="V10" s="209"/>
      <c r="W10" s="48">
        <v>50</v>
      </c>
      <c r="X10" s="128"/>
      <c r="Y10" s="129" t="s">
        <v>48</v>
      </c>
      <c r="Z10" s="130"/>
      <c r="AA10" s="131">
        <f t="shared" si="2"/>
        <v>0</v>
      </c>
      <c r="AB10" s="132"/>
      <c r="AC10" s="133" t="s">
        <v>48</v>
      </c>
      <c r="AD10" s="134"/>
      <c r="AE10" s="135">
        <f t="shared" si="3"/>
        <v>0</v>
      </c>
      <c r="AF10" s="136"/>
      <c r="AG10" s="137" t="s">
        <v>48</v>
      </c>
      <c r="AH10" s="138"/>
      <c r="AI10" s="139">
        <f t="shared" si="4"/>
        <v>0</v>
      </c>
      <c r="AJ10" s="48" t="s">
        <v>18</v>
      </c>
      <c r="AK10" s="48" t="s">
        <v>18</v>
      </c>
    </row>
    <row r="11" spans="1:37" s="42" customFormat="1" ht="26.25" customHeight="1">
      <c r="A11" s="28">
        <v>0.52083333333333337</v>
      </c>
      <c r="B11" s="140" t="s">
        <v>51</v>
      </c>
      <c r="C11" s="30">
        <v>2912</v>
      </c>
      <c r="D11" s="31">
        <v>2924</v>
      </c>
      <c r="E11" s="32">
        <f t="shared" si="0"/>
        <v>13</v>
      </c>
      <c r="F11" s="33">
        <v>1</v>
      </c>
      <c r="G11" s="33">
        <v>0</v>
      </c>
      <c r="H11" s="34">
        <f t="shared" si="1"/>
        <v>12</v>
      </c>
      <c r="I11" s="141">
        <f>12+0</f>
        <v>12</v>
      </c>
      <c r="J11" s="36">
        <f t="shared" si="5"/>
        <v>0</v>
      </c>
      <c r="K11" s="142">
        <v>8</v>
      </c>
      <c r="L11" s="38">
        <v>0</v>
      </c>
      <c r="M11" s="39">
        <v>0</v>
      </c>
      <c r="N11" s="96">
        <v>4</v>
      </c>
      <c r="O11" s="112">
        <v>0</v>
      </c>
      <c r="P11" s="38">
        <v>0</v>
      </c>
      <c r="Q11" s="40">
        <v>0</v>
      </c>
      <c r="R11" s="216" t="s">
        <v>58</v>
      </c>
      <c r="S11" s="217"/>
      <c r="T11" s="217"/>
      <c r="U11" s="217"/>
      <c r="V11" s="218"/>
      <c r="W11" s="39" t="s">
        <v>18</v>
      </c>
      <c r="X11" s="128"/>
      <c r="Y11" s="129" t="s">
        <v>48</v>
      </c>
      <c r="Z11" s="130"/>
      <c r="AA11" s="131">
        <f t="shared" si="2"/>
        <v>0</v>
      </c>
      <c r="AB11" s="132"/>
      <c r="AC11" s="133" t="s">
        <v>48</v>
      </c>
      <c r="AD11" s="134"/>
      <c r="AE11" s="135">
        <f t="shared" si="3"/>
        <v>0</v>
      </c>
      <c r="AF11" s="136"/>
      <c r="AG11" s="137" t="s">
        <v>48</v>
      </c>
      <c r="AH11" s="138"/>
      <c r="AI11" s="139">
        <f t="shared" si="4"/>
        <v>0</v>
      </c>
      <c r="AJ11" s="39">
        <f>3+0</f>
        <v>3</v>
      </c>
      <c r="AK11" s="39">
        <f>4+1</f>
        <v>5</v>
      </c>
    </row>
    <row r="12" spans="1:37" s="42" customFormat="1" ht="26.25" customHeight="1">
      <c r="A12" s="28">
        <v>4.1666666666666664E-2</v>
      </c>
      <c r="B12" s="140" t="s">
        <v>52</v>
      </c>
      <c r="C12" s="30">
        <v>2925</v>
      </c>
      <c r="D12" s="31">
        <v>2937</v>
      </c>
      <c r="E12" s="32">
        <f t="shared" si="0"/>
        <v>13</v>
      </c>
      <c r="F12" s="33">
        <v>1</v>
      </c>
      <c r="G12" s="33">
        <v>2</v>
      </c>
      <c r="H12" s="34">
        <f t="shared" si="1"/>
        <v>10</v>
      </c>
      <c r="I12" s="141">
        <f>10+2</f>
        <v>12</v>
      </c>
      <c r="J12" s="36">
        <f t="shared" si="5"/>
        <v>1</v>
      </c>
      <c r="K12" s="142">
        <v>9</v>
      </c>
      <c r="L12" s="38">
        <v>0</v>
      </c>
      <c r="M12" s="39">
        <v>0</v>
      </c>
      <c r="N12" s="96">
        <v>4</v>
      </c>
      <c r="O12" s="112">
        <v>0</v>
      </c>
      <c r="P12" s="38">
        <v>0</v>
      </c>
      <c r="Q12" s="40">
        <v>0</v>
      </c>
      <c r="R12" s="204" t="s">
        <v>59</v>
      </c>
      <c r="S12" s="205"/>
      <c r="T12" s="205"/>
      <c r="U12" s="205"/>
      <c r="V12" s="206"/>
      <c r="W12" s="39" t="s">
        <v>18</v>
      </c>
      <c r="X12" s="128"/>
      <c r="Y12" s="129" t="s">
        <v>48</v>
      </c>
      <c r="Z12" s="130"/>
      <c r="AA12" s="131">
        <f t="shared" si="2"/>
        <v>0</v>
      </c>
      <c r="AB12" s="132"/>
      <c r="AC12" s="133" t="s">
        <v>48</v>
      </c>
      <c r="AD12" s="134"/>
      <c r="AE12" s="135">
        <f t="shared" si="3"/>
        <v>0</v>
      </c>
      <c r="AF12" s="136"/>
      <c r="AG12" s="137" t="s">
        <v>48</v>
      </c>
      <c r="AH12" s="138"/>
      <c r="AI12" s="139">
        <f t="shared" si="4"/>
        <v>0</v>
      </c>
      <c r="AJ12" s="39">
        <f>5+1</f>
        <v>6</v>
      </c>
      <c r="AK12" s="39">
        <f>3+0</f>
        <v>3</v>
      </c>
    </row>
    <row r="13" spans="1:37" s="42" customFormat="1" ht="26.25" customHeight="1">
      <c r="A13" s="28">
        <v>8.3333333333333329E-2</v>
      </c>
      <c r="B13" s="140" t="s">
        <v>60</v>
      </c>
      <c r="C13" s="30">
        <v>2938</v>
      </c>
      <c r="D13" s="31">
        <v>2955</v>
      </c>
      <c r="E13" s="32">
        <f t="shared" si="0"/>
        <v>18</v>
      </c>
      <c r="F13" s="33">
        <v>0</v>
      </c>
      <c r="G13" s="33">
        <v>3</v>
      </c>
      <c r="H13" s="34">
        <f t="shared" si="1"/>
        <v>15</v>
      </c>
      <c r="I13" s="141">
        <f>15+3</f>
        <v>18</v>
      </c>
      <c r="J13" s="36">
        <f t="shared" si="5"/>
        <v>0</v>
      </c>
      <c r="K13" s="142">
        <f>4+1</f>
        <v>5</v>
      </c>
      <c r="L13" s="38">
        <v>0</v>
      </c>
      <c r="M13" s="39">
        <v>5</v>
      </c>
      <c r="N13" s="96">
        <v>5</v>
      </c>
      <c r="O13" s="112">
        <v>2</v>
      </c>
      <c r="P13" s="38">
        <v>0</v>
      </c>
      <c r="Q13" s="143">
        <v>1</v>
      </c>
      <c r="R13" s="219" t="s">
        <v>61</v>
      </c>
      <c r="S13" s="220"/>
      <c r="T13" s="220"/>
      <c r="U13" s="220"/>
      <c r="V13" s="221"/>
      <c r="W13" s="39" t="s">
        <v>18</v>
      </c>
      <c r="X13" s="128"/>
      <c r="Y13" s="129" t="s">
        <v>48</v>
      </c>
      <c r="Z13" s="130"/>
      <c r="AA13" s="131">
        <f t="shared" si="2"/>
        <v>0</v>
      </c>
      <c r="AB13" s="132"/>
      <c r="AC13" s="133" t="s">
        <v>48</v>
      </c>
      <c r="AD13" s="134"/>
      <c r="AE13" s="135">
        <f t="shared" si="3"/>
        <v>0</v>
      </c>
      <c r="AF13" s="136"/>
      <c r="AG13" s="137" t="s">
        <v>48</v>
      </c>
      <c r="AH13" s="138"/>
      <c r="AI13" s="139">
        <f t="shared" si="4"/>
        <v>0</v>
      </c>
      <c r="AJ13" s="39">
        <f>2+1</f>
        <v>3</v>
      </c>
      <c r="AK13" s="39">
        <f>2+0</f>
        <v>2</v>
      </c>
    </row>
    <row r="14" spans="1:37" s="42" customFormat="1" ht="26.25" customHeight="1">
      <c r="A14" s="28">
        <v>0.10416666666666667</v>
      </c>
      <c r="B14" s="140" t="s">
        <v>54</v>
      </c>
      <c r="C14" s="30">
        <v>2956</v>
      </c>
      <c r="D14" s="31">
        <v>2975</v>
      </c>
      <c r="E14" s="32">
        <f t="shared" si="0"/>
        <v>20</v>
      </c>
      <c r="F14" s="33">
        <v>3</v>
      </c>
      <c r="G14" s="33">
        <v>4</v>
      </c>
      <c r="H14" s="34">
        <f t="shared" si="1"/>
        <v>13</v>
      </c>
      <c r="I14" s="141">
        <f>13+4</f>
        <v>17</v>
      </c>
      <c r="J14" s="36">
        <f t="shared" si="5"/>
        <v>1</v>
      </c>
      <c r="K14" s="142">
        <f>4+2</f>
        <v>6</v>
      </c>
      <c r="L14" s="38">
        <v>0</v>
      </c>
      <c r="M14" s="39">
        <v>3</v>
      </c>
      <c r="N14" s="96">
        <v>6</v>
      </c>
      <c r="O14" s="112">
        <v>3</v>
      </c>
      <c r="P14" s="38">
        <v>0</v>
      </c>
      <c r="Q14" s="40">
        <v>0</v>
      </c>
      <c r="R14" s="222" t="s">
        <v>62</v>
      </c>
      <c r="S14" s="223"/>
      <c r="T14" s="223"/>
      <c r="U14" s="223"/>
      <c r="V14" s="224"/>
      <c r="W14" s="39" t="s">
        <v>18</v>
      </c>
      <c r="X14" s="128"/>
      <c r="Y14" s="129" t="s">
        <v>48</v>
      </c>
      <c r="Z14" s="130"/>
      <c r="AA14" s="131">
        <f t="shared" si="2"/>
        <v>0</v>
      </c>
      <c r="AB14" s="132"/>
      <c r="AC14" s="133" t="s">
        <v>48</v>
      </c>
      <c r="AD14" s="134"/>
      <c r="AE14" s="135">
        <f t="shared" si="3"/>
        <v>0</v>
      </c>
      <c r="AF14" s="136"/>
      <c r="AG14" s="137" t="s">
        <v>48</v>
      </c>
      <c r="AH14" s="138"/>
      <c r="AI14" s="139">
        <f t="shared" si="4"/>
        <v>0</v>
      </c>
      <c r="AJ14" s="39">
        <f>1+1</f>
        <v>2</v>
      </c>
      <c r="AK14" s="39">
        <f>3+1</f>
        <v>4</v>
      </c>
    </row>
    <row r="15" spans="1:37" s="42" customFormat="1" ht="30.75" customHeight="1">
      <c r="A15" s="126">
        <v>0.125</v>
      </c>
      <c r="B15" s="127" t="s">
        <v>51</v>
      </c>
      <c r="C15" s="45" t="s">
        <v>18</v>
      </c>
      <c r="D15" s="46" t="s">
        <v>18</v>
      </c>
      <c r="E15" s="32" t="s">
        <v>18</v>
      </c>
      <c r="F15" s="47" t="s">
        <v>18</v>
      </c>
      <c r="G15" s="48" t="s">
        <v>18</v>
      </c>
      <c r="H15" s="34" t="s">
        <v>18</v>
      </c>
      <c r="I15" s="49" t="s">
        <v>18</v>
      </c>
      <c r="J15" s="36" t="e">
        <f>IF(ISBLANK(I15),-90,(-((I15)-SUM(L15:Q15,K15))))</f>
        <v>#VALUE!</v>
      </c>
      <c r="K15" s="50" t="s">
        <v>18</v>
      </c>
      <c r="L15" s="51" t="s">
        <v>18</v>
      </c>
      <c r="M15" s="52" t="s">
        <v>18</v>
      </c>
      <c r="N15" s="97" t="s">
        <v>18</v>
      </c>
      <c r="O15" s="108" t="s">
        <v>18</v>
      </c>
      <c r="P15" s="51" t="s">
        <v>18</v>
      </c>
      <c r="Q15" s="53" t="s">
        <v>18</v>
      </c>
      <c r="R15" s="207" t="s">
        <v>63</v>
      </c>
      <c r="S15" s="208"/>
      <c r="T15" s="208"/>
      <c r="U15" s="208"/>
      <c r="V15" s="209"/>
      <c r="W15" s="48">
        <v>37</v>
      </c>
      <c r="X15" s="128"/>
      <c r="Y15" s="129" t="s">
        <v>48</v>
      </c>
      <c r="Z15" s="130"/>
      <c r="AA15" s="131">
        <f t="shared" si="2"/>
        <v>0</v>
      </c>
      <c r="AB15" s="132"/>
      <c r="AC15" s="133" t="s">
        <v>48</v>
      </c>
      <c r="AD15" s="134"/>
      <c r="AE15" s="135">
        <f t="shared" si="3"/>
        <v>0</v>
      </c>
      <c r="AF15" s="136"/>
      <c r="AG15" s="137" t="s">
        <v>48</v>
      </c>
      <c r="AH15" s="138"/>
      <c r="AI15" s="139">
        <f t="shared" si="4"/>
        <v>0</v>
      </c>
      <c r="AJ15" s="48" t="s">
        <v>18</v>
      </c>
      <c r="AK15" s="48" t="s">
        <v>18</v>
      </c>
    </row>
    <row r="16" spans="1:37" s="42" customFormat="1" ht="26.25" customHeight="1">
      <c r="A16" s="28">
        <v>0.125</v>
      </c>
      <c r="B16" s="140" t="s">
        <v>64</v>
      </c>
      <c r="C16" s="30">
        <v>2976</v>
      </c>
      <c r="D16" s="31">
        <v>2984</v>
      </c>
      <c r="E16" s="32">
        <f>IF(ISBLANK(D16),0,(D16-C16+1))+2</f>
        <v>11</v>
      </c>
      <c r="F16" s="33">
        <v>0</v>
      </c>
      <c r="G16" s="33">
        <v>2</v>
      </c>
      <c r="H16" s="34">
        <f t="shared" si="1"/>
        <v>9</v>
      </c>
      <c r="I16" s="141">
        <f>9+2</f>
        <v>11</v>
      </c>
      <c r="J16" s="36">
        <f t="shared" si="5"/>
        <v>0</v>
      </c>
      <c r="K16" s="142">
        <v>5</v>
      </c>
      <c r="L16" s="38">
        <v>0</v>
      </c>
      <c r="M16" s="39">
        <v>2</v>
      </c>
      <c r="N16" s="96">
        <v>3</v>
      </c>
      <c r="O16" s="112">
        <v>1</v>
      </c>
      <c r="P16" s="38">
        <v>0</v>
      </c>
      <c r="Q16" s="40">
        <v>0</v>
      </c>
      <c r="R16" s="225" t="s">
        <v>65</v>
      </c>
      <c r="S16" s="226"/>
      <c r="T16" s="226"/>
      <c r="U16" s="226"/>
      <c r="V16" s="227"/>
      <c r="W16" s="39" t="s">
        <v>18</v>
      </c>
      <c r="X16" s="128"/>
      <c r="Y16" s="129" t="s">
        <v>48</v>
      </c>
      <c r="Z16" s="130"/>
      <c r="AA16" s="131">
        <f t="shared" si="2"/>
        <v>0</v>
      </c>
      <c r="AB16" s="132"/>
      <c r="AC16" s="133" t="s">
        <v>48</v>
      </c>
      <c r="AD16" s="134"/>
      <c r="AE16" s="135">
        <f t="shared" si="3"/>
        <v>0</v>
      </c>
      <c r="AF16" s="136"/>
      <c r="AG16" s="137" t="s">
        <v>48</v>
      </c>
      <c r="AH16" s="138"/>
      <c r="AI16" s="139">
        <f t="shared" si="4"/>
        <v>0</v>
      </c>
      <c r="AJ16" s="39">
        <f>3+1</f>
        <v>4</v>
      </c>
      <c r="AK16" s="39">
        <f>1+0</f>
        <v>1</v>
      </c>
    </row>
    <row r="17" spans="1:37" s="42" customFormat="1" ht="26.25" customHeight="1">
      <c r="A17" s="28">
        <v>0.16666666666666666</v>
      </c>
      <c r="B17" s="140" t="s">
        <v>60</v>
      </c>
      <c r="C17" s="30">
        <v>2985</v>
      </c>
      <c r="D17" s="31">
        <v>3001</v>
      </c>
      <c r="E17" s="32">
        <f t="shared" si="0"/>
        <v>17</v>
      </c>
      <c r="F17" s="33">
        <v>1</v>
      </c>
      <c r="G17" s="33">
        <v>2</v>
      </c>
      <c r="H17" s="34">
        <f t="shared" si="1"/>
        <v>14</v>
      </c>
      <c r="I17" s="141">
        <f>14+2</f>
        <v>16</v>
      </c>
      <c r="J17" s="36">
        <f t="shared" si="5"/>
        <v>0</v>
      </c>
      <c r="K17" s="142">
        <v>5</v>
      </c>
      <c r="L17" s="38">
        <v>0</v>
      </c>
      <c r="M17" s="39">
        <v>4</v>
      </c>
      <c r="N17" s="96">
        <v>5</v>
      </c>
      <c r="O17" s="112">
        <v>2</v>
      </c>
      <c r="P17" s="38">
        <v>0</v>
      </c>
      <c r="Q17" s="40">
        <v>0</v>
      </c>
      <c r="R17" s="216" t="s">
        <v>66</v>
      </c>
      <c r="S17" s="217"/>
      <c r="T17" s="217"/>
      <c r="U17" s="217"/>
      <c r="V17" s="218"/>
      <c r="W17" s="39" t="s">
        <v>18</v>
      </c>
      <c r="X17" s="128"/>
      <c r="Y17" s="129" t="s">
        <v>48</v>
      </c>
      <c r="Z17" s="130"/>
      <c r="AA17" s="131">
        <f t="shared" si="2"/>
        <v>0</v>
      </c>
      <c r="AB17" s="132"/>
      <c r="AC17" s="133" t="s">
        <v>48</v>
      </c>
      <c r="AD17" s="134"/>
      <c r="AE17" s="135">
        <f t="shared" si="3"/>
        <v>0</v>
      </c>
      <c r="AF17" s="136"/>
      <c r="AG17" s="137" t="s">
        <v>48</v>
      </c>
      <c r="AH17" s="138"/>
      <c r="AI17" s="139">
        <f t="shared" si="4"/>
        <v>0</v>
      </c>
      <c r="AJ17" s="39">
        <f>2+1+1</f>
        <v>4</v>
      </c>
      <c r="AK17" s="39">
        <f>1+0</f>
        <v>1</v>
      </c>
    </row>
    <row r="18" spans="1:37" s="42" customFormat="1" ht="26.25" customHeight="1" thickBot="1">
      <c r="A18" s="28">
        <v>0.1875</v>
      </c>
      <c r="B18" s="140">
        <v>0</v>
      </c>
      <c r="C18" s="30">
        <v>3002</v>
      </c>
      <c r="D18" s="31">
        <v>3011</v>
      </c>
      <c r="E18" s="32">
        <f t="shared" si="0"/>
        <v>10</v>
      </c>
      <c r="F18" s="33">
        <v>0</v>
      </c>
      <c r="G18" s="33">
        <v>3</v>
      </c>
      <c r="H18" s="34">
        <f t="shared" si="1"/>
        <v>7</v>
      </c>
      <c r="I18" s="141">
        <f>7+3</f>
        <v>10</v>
      </c>
      <c r="J18" s="36">
        <f t="shared" si="5"/>
        <v>0</v>
      </c>
      <c r="K18" s="142">
        <v>5</v>
      </c>
      <c r="L18" s="38">
        <v>0</v>
      </c>
      <c r="M18" s="39">
        <v>0</v>
      </c>
      <c r="N18" s="96">
        <v>5</v>
      </c>
      <c r="O18" s="112">
        <v>0</v>
      </c>
      <c r="P18" s="38">
        <v>0</v>
      </c>
      <c r="Q18" s="40">
        <v>0</v>
      </c>
      <c r="R18" s="210" t="s">
        <v>67</v>
      </c>
      <c r="S18" s="211"/>
      <c r="T18" s="211"/>
      <c r="U18" s="211"/>
      <c r="V18" s="212"/>
      <c r="W18" s="39" t="s">
        <v>18</v>
      </c>
      <c r="X18" s="128"/>
      <c r="Y18" s="129" t="s">
        <v>48</v>
      </c>
      <c r="Z18" s="130"/>
      <c r="AA18" s="131">
        <f t="shared" si="2"/>
        <v>0</v>
      </c>
      <c r="AB18" s="132"/>
      <c r="AC18" s="133" t="s">
        <v>48</v>
      </c>
      <c r="AD18" s="134"/>
      <c r="AE18" s="135">
        <f t="shared" si="3"/>
        <v>0</v>
      </c>
      <c r="AF18" s="136"/>
      <c r="AG18" s="137" t="s">
        <v>48</v>
      </c>
      <c r="AH18" s="138"/>
      <c r="AI18" s="139">
        <f t="shared" si="4"/>
        <v>0</v>
      </c>
      <c r="AJ18" s="39">
        <f>3+2</f>
        <v>5</v>
      </c>
      <c r="AK18" s="39">
        <v>0</v>
      </c>
    </row>
    <row r="19" spans="1:37" s="42" customFormat="1" ht="26.25" hidden="1" customHeight="1">
      <c r="A19" s="28"/>
      <c r="B19" s="29"/>
      <c r="C19" s="30"/>
      <c r="D19" s="31"/>
      <c r="E19" s="32">
        <f t="shared" ref="E19:E57" si="6">IF(ISBLANK(D19),0,(D19-C19+1))</f>
        <v>0</v>
      </c>
      <c r="F19" s="33"/>
      <c r="G19" s="33"/>
      <c r="H19" s="34">
        <f>E19-G19-F19</f>
        <v>0</v>
      </c>
      <c r="I19" s="35"/>
      <c r="J19" s="36">
        <f t="shared" ref="J19:J58" si="7">IF(ISBLANK(I19),-90,(-((I19)-(SUM(L19:Q19,K19)))))</f>
        <v>-90</v>
      </c>
      <c r="K19" s="37"/>
      <c r="L19" s="38"/>
      <c r="M19" s="39"/>
      <c r="N19" s="96"/>
      <c r="O19" s="112"/>
      <c r="P19" s="38"/>
      <c r="Q19" s="40"/>
      <c r="R19" s="183"/>
      <c r="S19" s="184"/>
      <c r="T19" s="184"/>
      <c r="U19" s="184"/>
      <c r="V19" s="185"/>
      <c r="W19" s="48" t="s">
        <v>18</v>
      </c>
      <c r="X19" s="128"/>
      <c r="Y19" s="129" t="s">
        <v>48</v>
      </c>
      <c r="Z19" s="130"/>
      <c r="AA19" s="131">
        <f t="shared" ref="AA19:AA55" si="8">X19+Z19</f>
        <v>0</v>
      </c>
      <c r="AB19" s="132"/>
      <c r="AC19" s="133" t="s">
        <v>48</v>
      </c>
      <c r="AD19" s="134"/>
      <c r="AE19" s="135">
        <f t="shared" ref="AE19:AE55" si="9">AB19+AD19</f>
        <v>0</v>
      </c>
      <c r="AF19" s="136"/>
      <c r="AG19" s="137" t="s">
        <v>48</v>
      </c>
      <c r="AH19" s="138"/>
      <c r="AI19" s="139">
        <f t="shared" ref="AI19:AI55" si="10">AF19+AH19</f>
        <v>0</v>
      </c>
      <c r="AJ19" s="39"/>
      <c r="AK19" s="39"/>
    </row>
    <row r="20" spans="1:37" s="42" customFormat="1" ht="26.25" hidden="1" customHeight="1">
      <c r="A20" s="28"/>
      <c r="B20" s="29"/>
      <c r="C20" s="30"/>
      <c r="D20" s="31"/>
      <c r="E20" s="32">
        <f t="shared" si="6"/>
        <v>0</v>
      </c>
      <c r="F20" s="33"/>
      <c r="G20" s="33"/>
      <c r="H20" s="34">
        <f t="shared" ref="H20:H24" si="11">E20-G20-F20</f>
        <v>0</v>
      </c>
      <c r="I20" s="35"/>
      <c r="J20" s="36">
        <f t="shared" si="7"/>
        <v>-90</v>
      </c>
      <c r="K20" s="37"/>
      <c r="L20" s="38"/>
      <c r="M20" s="39"/>
      <c r="N20" s="96"/>
      <c r="O20" s="112"/>
      <c r="P20" s="38"/>
      <c r="Q20" s="40"/>
      <c r="R20" s="183"/>
      <c r="S20" s="184"/>
      <c r="T20" s="184"/>
      <c r="U20" s="184"/>
      <c r="V20" s="185"/>
      <c r="W20" s="48" t="s">
        <v>18</v>
      </c>
      <c r="X20" s="128"/>
      <c r="Y20" s="129" t="s">
        <v>48</v>
      </c>
      <c r="Z20" s="130"/>
      <c r="AA20" s="131">
        <f t="shared" si="8"/>
        <v>0</v>
      </c>
      <c r="AB20" s="132"/>
      <c r="AC20" s="133" t="s">
        <v>48</v>
      </c>
      <c r="AD20" s="134"/>
      <c r="AE20" s="135">
        <f t="shared" si="9"/>
        <v>0</v>
      </c>
      <c r="AF20" s="136"/>
      <c r="AG20" s="137" t="s">
        <v>48</v>
      </c>
      <c r="AH20" s="138"/>
      <c r="AI20" s="139">
        <f t="shared" si="10"/>
        <v>0</v>
      </c>
      <c r="AJ20" s="39"/>
      <c r="AK20" s="39"/>
    </row>
    <row r="21" spans="1:37" s="42" customFormat="1" ht="26.25" hidden="1" customHeight="1">
      <c r="A21" s="28"/>
      <c r="B21" s="29"/>
      <c r="C21" s="30"/>
      <c r="D21" s="31"/>
      <c r="E21" s="32">
        <f t="shared" si="6"/>
        <v>0</v>
      </c>
      <c r="F21" s="33"/>
      <c r="G21" s="33"/>
      <c r="H21" s="34">
        <f t="shared" si="11"/>
        <v>0</v>
      </c>
      <c r="I21" s="35"/>
      <c r="J21" s="36">
        <f t="shared" si="7"/>
        <v>-90</v>
      </c>
      <c r="K21" s="37"/>
      <c r="L21" s="38"/>
      <c r="M21" s="39"/>
      <c r="N21" s="96"/>
      <c r="O21" s="112"/>
      <c r="P21" s="38"/>
      <c r="Q21" s="40"/>
      <c r="R21" s="183"/>
      <c r="S21" s="184"/>
      <c r="T21" s="184"/>
      <c r="U21" s="184"/>
      <c r="V21" s="185"/>
      <c r="W21" s="48" t="s">
        <v>18</v>
      </c>
      <c r="X21" s="128"/>
      <c r="Y21" s="129" t="s">
        <v>48</v>
      </c>
      <c r="Z21" s="130"/>
      <c r="AA21" s="131">
        <f t="shared" si="8"/>
        <v>0</v>
      </c>
      <c r="AB21" s="132"/>
      <c r="AC21" s="133" t="s">
        <v>48</v>
      </c>
      <c r="AD21" s="134"/>
      <c r="AE21" s="135">
        <f t="shared" si="9"/>
        <v>0</v>
      </c>
      <c r="AF21" s="136"/>
      <c r="AG21" s="137" t="s">
        <v>48</v>
      </c>
      <c r="AH21" s="138"/>
      <c r="AI21" s="139">
        <f t="shared" si="10"/>
        <v>0</v>
      </c>
      <c r="AJ21" s="39"/>
      <c r="AK21" s="39"/>
    </row>
    <row r="22" spans="1:37" s="42" customFormat="1" ht="26.25" hidden="1" customHeight="1">
      <c r="A22" s="28"/>
      <c r="B22" s="29"/>
      <c r="C22" s="30"/>
      <c r="D22" s="31"/>
      <c r="E22" s="32">
        <f t="shared" si="6"/>
        <v>0</v>
      </c>
      <c r="F22" s="33"/>
      <c r="G22" s="33"/>
      <c r="H22" s="34">
        <f t="shared" si="11"/>
        <v>0</v>
      </c>
      <c r="I22" s="35"/>
      <c r="J22" s="36">
        <f t="shared" si="7"/>
        <v>-90</v>
      </c>
      <c r="K22" s="37"/>
      <c r="L22" s="38"/>
      <c r="M22" s="39"/>
      <c r="N22" s="96"/>
      <c r="O22" s="112"/>
      <c r="P22" s="38"/>
      <c r="Q22" s="40"/>
      <c r="R22" s="183"/>
      <c r="S22" s="184"/>
      <c r="T22" s="184"/>
      <c r="U22" s="184"/>
      <c r="V22" s="185"/>
      <c r="W22" s="48" t="s">
        <v>18</v>
      </c>
      <c r="X22" s="128"/>
      <c r="Y22" s="129" t="s">
        <v>48</v>
      </c>
      <c r="Z22" s="130"/>
      <c r="AA22" s="131">
        <f t="shared" si="8"/>
        <v>0</v>
      </c>
      <c r="AB22" s="132"/>
      <c r="AC22" s="133" t="s">
        <v>48</v>
      </c>
      <c r="AD22" s="134"/>
      <c r="AE22" s="135">
        <f t="shared" si="9"/>
        <v>0</v>
      </c>
      <c r="AF22" s="136"/>
      <c r="AG22" s="137" t="s">
        <v>48</v>
      </c>
      <c r="AH22" s="138"/>
      <c r="AI22" s="139">
        <f t="shared" si="10"/>
        <v>0</v>
      </c>
      <c r="AJ22" s="39"/>
      <c r="AK22" s="39"/>
    </row>
    <row r="23" spans="1:37" s="42" customFormat="1" ht="26.25" hidden="1" customHeight="1">
      <c r="A23" s="28"/>
      <c r="B23" s="29"/>
      <c r="C23" s="30"/>
      <c r="D23" s="31"/>
      <c r="E23" s="32">
        <f t="shared" si="6"/>
        <v>0</v>
      </c>
      <c r="F23" s="33"/>
      <c r="G23" s="33"/>
      <c r="H23" s="34">
        <f t="shared" si="11"/>
        <v>0</v>
      </c>
      <c r="I23" s="35"/>
      <c r="J23" s="36">
        <f t="shared" si="7"/>
        <v>-90</v>
      </c>
      <c r="K23" s="37"/>
      <c r="L23" s="38"/>
      <c r="M23" s="39"/>
      <c r="N23" s="96"/>
      <c r="O23" s="112"/>
      <c r="P23" s="38"/>
      <c r="Q23" s="40"/>
      <c r="R23" s="183"/>
      <c r="S23" s="184"/>
      <c r="T23" s="184"/>
      <c r="U23" s="184"/>
      <c r="V23" s="185"/>
      <c r="W23" s="48" t="s">
        <v>18</v>
      </c>
      <c r="X23" s="128"/>
      <c r="Y23" s="129" t="s">
        <v>48</v>
      </c>
      <c r="Z23" s="130"/>
      <c r="AA23" s="131">
        <f t="shared" si="8"/>
        <v>0</v>
      </c>
      <c r="AB23" s="132"/>
      <c r="AC23" s="133" t="s">
        <v>48</v>
      </c>
      <c r="AD23" s="134"/>
      <c r="AE23" s="135">
        <f t="shared" si="9"/>
        <v>0</v>
      </c>
      <c r="AF23" s="136"/>
      <c r="AG23" s="137" t="s">
        <v>48</v>
      </c>
      <c r="AH23" s="138"/>
      <c r="AI23" s="139">
        <f t="shared" si="10"/>
        <v>0</v>
      </c>
      <c r="AJ23" s="39"/>
      <c r="AK23" s="39"/>
    </row>
    <row r="24" spans="1:37" s="42" customFormat="1" ht="26.25" hidden="1" customHeight="1">
      <c r="A24" s="28"/>
      <c r="B24" s="29"/>
      <c r="C24" s="30"/>
      <c r="D24" s="31"/>
      <c r="E24" s="32">
        <f t="shared" si="6"/>
        <v>0</v>
      </c>
      <c r="F24" s="33"/>
      <c r="G24" s="33"/>
      <c r="H24" s="34">
        <f t="shared" si="11"/>
        <v>0</v>
      </c>
      <c r="I24" s="35"/>
      <c r="J24" s="36">
        <f t="shared" si="7"/>
        <v>-90</v>
      </c>
      <c r="K24" s="37"/>
      <c r="L24" s="38"/>
      <c r="M24" s="39"/>
      <c r="N24" s="96"/>
      <c r="O24" s="112"/>
      <c r="P24" s="38"/>
      <c r="Q24" s="40"/>
      <c r="R24" s="183"/>
      <c r="S24" s="184"/>
      <c r="T24" s="184"/>
      <c r="U24" s="184"/>
      <c r="V24" s="185"/>
      <c r="W24" s="48" t="s">
        <v>18</v>
      </c>
      <c r="X24" s="128"/>
      <c r="Y24" s="129" t="s">
        <v>48</v>
      </c>
      <c r="Z24" s="130"/>
      <c r="AA24" s="131">
        <f t="shared" si="8"/>
        <v>0</v>
      </c>
      <c r="AB24" s="132"/>
      <c r="AC24" s="133" t="s">
        <v>48</v>
      </c>
      <c r="AD24" s="134"/>
      <c r="AE24" s="135">
        <f t="shared" si="9"/>
        <v>0</v>
      </c>
      <c r="AF24" s="136"/>
      <c r="AG24" s="137" t="s">
        <v>48</v>
      </c>
      <c r="AH24" s="138"/>
      <c r="AI24" s="139">
        <f t="shared" si="10"/>
        <v>0</v>
      </c>
      <c r="AJ24" s="39"/>
      <c r="AK24" s="39"/>
    </row>
    <row r="25" spans="1:37" s="42" customFormat="1" ht="26.25" hidden="1" customHeight="1">
      <c r="A25" s="28"/>
      <c r="B25" s="29"/>
      <c r="C25" s="30"/>
      <c r="D25" s="31"/>
      <c r="E25" s="32">
        <f t="shared" si="6"/>
        <v>0</v>
      </c>
      <c r="F25" s="33"/>
      <c r="G25" s="33"/>
      <c r="H25" s="34">
        <f>E25-G25-F25</f>
        <v>0</v>
      </c>
      <c r="I25" s="35"/>
      <c r="J25" s="36">
        <f t="shared" si="7"/>
        <v>-90</v>
      </c>
      <c r="K25" s="37"/>
      <c r="L25" s="38"/>
      <c r="M25" s="39"/>
      <c r="N25" s="96"/>
      <c r="O25" s="112"/>
      <c r="P25" s="38"/>
      <c r="Q25" s="40"/>
      <c r="R25" s="183"/>
      <c r="S25" s="184"/>
      <c r="T25" s="184"/>
      <c r="U25" s="184"/>
      <c r="V25" s="185"/>
      <c r="W25" s="48" t="s">
        <v>18</v>
      </c>
      <c r="X25" s="128"/>
      <c r="Y25" s="129" t="s">
        <v>48</v>
      </c>
      <c r="Z25" s="130"/>
      <c r="AA25" s="131">
        <f t="shared" si="8"/>
        <v>0</v>
      </c>
      <c r="AB25" s="132"/>
      <c r="AC25" s="133" t="s">
        <v>48</v>
      </c>
      <c r="AD25" s="134"/>
      <c r="AE25" s="135">
        <f t="shared" si="9"/>
        <v>0</v>
      </c>
      <c r="AF25" s="136"/>
      <c r="AG25" s="137" t="s">
        <v>48</v>
      </c>
      <c r="AH25" s="138"/>
      <c r="AI25" s="139">
        <f t="shared" si="10"/>
        <v>0</v>
      </c>
      <c r="AJ25" s="39"/>
      <c r="AK25" s="39"/>
    </row>
    <row r="26" spans="1:37" s="42" customFormat="1" ht="26.25" hidden="1" customHeight="1">
      <c r="A26" s="28"/>
      <c r="B26" s="29"/>
      <c r="C26" s="30"/>
      <c r="D26" s="31"/>
      <c r="E26" s="32">
        <f t="shared" si="6"/>
        <v>0</v>
      </c>
      <c r="F26" s="33"/>
      <c r="G26" s="33"/>
      <c r="H26" s="34">
        <f t="shared" ref="H26:H34" si="12">E26-G26-F26</f>
        <v>0</v>
      </c>
      <c r="I26" s="35"/>
      <c r="J26" s="36">
        <f t="shared" si="7"/>
        <v>-90</v>
      </c>
      <c r="K26" s="37"/>
      <c r="L26" s="38"/>
      <c r="M26" s="39"/>
      <c r="N26" s="96"/>
      <c r="O26" s="112"/>
      <c r="P26" s="38"/>
      <c r="Q26" s="40"/>
      <c r="R26" s="183"/>
      <c r="S26" s="184"/>
      <c r="T26" s="184"/>
      <c r="U26" s="184"/>
      <c r="V26" s="185"/>
      <c r="W26" s="48" t="s">
        <v>18</v>
      </c>
      <c r="X26" s="128"/>
      <c r="Y26" s="129" t="s">
        <v>48</v>
      </c>
      <c r="Z26" s="130"/>
      <c r="AA26" s="131">
        <f t="shared" si="8"/>
        <v>0</v>
      </c>
      <c r="AB26" s="132"/>
      <c r="AC26" s="133" t="s">
        <v>48</v>
      </c>
      <c r="AD26" s="134"/>
      <c r="AE26" s="135">
        <f t="shared" si="9"/>
        <v>0</v>
      </c>
      <c r="AF26" s="136"/>
      <c r="AG26" s="137" t="s">
        <v>48</v>
      </c>
      <c r="AH26" s="138"/>
      <c r="AI26" s="139">
        <f t="shared" si="10"/>
        <v>0</v>
      </c>
      <c r="AJ26" s="39"/>
      <c r="AK26" s="39"/>
    </row>
    <row r="27" spans="1:37" s="42" customFormat="1" ht="26.25" hidden="1" customHeight="1">
      <c r="A27" s="28"/>
      <c r="B27" s="29"/>
      <c r="C27" s="30"/>
      <c r="D27" s="31"/>
      <c r="E27" s="32">
        <f t="shared" si="6"/>
        <v>0</v>
      </c>
      <c r="F27" s="33"/>
      <c r="G27" s="33"/>
      <c r="H27" s="34">
        <f t="shared" si="12"/>
        <v>0</v>
      </c>
      <c r="I27" s="35"/>
      <c r="J27" s="36">
        <f t="shared" si="7"/>
        <v>-90</v>
      </c>
      <c r="K27" s="37"/>
      <c r="L27" s="38"/>
      <c r="M27" s="39"/>
      <c r="N27" s="96"/>
      <c r="O27" s="112"/>
      <c r="P27" s="38"/>
      <c r="Q27" s="40"/>
      <c r="R27" s="183"/>
      <c r="S27" s="184"/>
      <c r="T27" s="184"/>
      <c r="U27" s="184"/>
      <c r="V27" s="185"/>
      <c r="W27" s="48" t="s">
        <v>18</v>
      </c>
      <c r="X27" s="128"/>
      <c r="Y27" s="129" t="s">
        <v>48</v>
      </c>
      <c r="Z27" s="130"/>
      <c r="AA27" s="131">
        <f t="shared" si="8"/>
        <v>0</v>
      </c>
      <c r="AB27" s="132"/>
      <c r="AC27" s="133" t="s">
        <v>48</v>
      </c>
      <c r="AD27" s="134"/>
      <c r="AE27" s="135">
        <f t="shared" si="9"/>
        <v>0</v>
      </c>
      <c r="AF27" s="136"/>
      <c r="AG27" s="137" t="s">
        <v>48</v>
      </c>
      <c r="AH27" s="138"/>
      <c r="AI27" s="139">
        <f t="shared" si="10"/>
        <v>0</v>
      </c>
      <c r="AJ27" s="39"/>
      <c r="AK27" s="39"/>
    </row>
    <row r="28" spans="1:37" s="42" customFormat="1" ht="26.25" hidden="1" customHeight="1">
      <c r="A28" s="28"/>
      <c r="B28" s="29"/>
      <c r="C28" s="30"/>
      <c r="D28" s="31"/>
      <c r="E28" s="32">
        <f t="shared" si="6"/>
        <v>0</v>
      </c>
      <c r="F28" s="33"/>
      <c r="G28" s="33"/>
      <c r="H28" s="34">
        <f t="shared" si="12"/>
        <v>0</v>
      </c>
      <c r="I28" s="35"/>
      <c r="J28" s="36">
        <f t="shared" si="7"/>
        <v>-90</v>
      </c>
      <c r="K28" s="37"/>
      <c r="L28" s="38"/>
      <c r="M28" s="39"/>
      <c r="N28" s="96"/>
      <c r="O28" s="112"/>
      <c r="P28" s="38"/>
      <c r="Q28" s="40"/>
      <c r="R28" s="183"/>
      <c r="S28" s="184"/>
      <c r="T28" s="184"/>
      <c r="U28" s="184"/>
      <c r="V28" s="185"/>
      <c r="W28" s="48" t="s">
        <v>18</v>
      </c>
      <c r="X28" s="128"/>
      <c r="Y28" s="129" t="s">
        <v>48</v>
      </c>
      <c r="Z28" s="130"/>
      <c r="AA28" s="131">
        <f t="shared" si="8"/>
        <v>0</v>
      </c>
      <c r="AB28" s="132"/>
      <c r="AC28" s="133" t="s">
        <v>48</v>
      </c>
      <c r="AD28" s="134"/>
      <c r="AE28" s="135">
        <f t="shared" si="9"/>
        <v>0</v>
      </c>
      <c r="AF28" s="136"/>
      <c r="AG28" s="137" t="s">
        <v>48</v>
      </c>
      <c r="AH28" s="138"/>
      <c r="AI28" s="139">
        <f t="shared" si="10"/>
        <v>0</v>
      </c>
      <c r="AJ28" s="39"/>
      <c r="AK28" s="39"/>
    </row>
    <row r="29" spans="1:37" s="42" customFormat="1" ht="26.25" hidden="1" customHeight="1">
      <c r="A29" s="28"/>
      <c r="B29" s="29"/>
      <c r="C29" s="30"/>
      <c r="D29" s="31"/>
      <c r="E29" s="32">
        <f t="shared" si="6"/>
        <v>0</v>
      </c>
      <c r="F29" s="33"/>
      <c r="G29" s="33"/>
      <c r="H29" s="34">
        <f t="shared" si="12"/>
        <v>0</v>
      </c>
      <c r="I29" s="35"/>
      <c r="J29" s="36">
        <f t="shared" si="7"/>
        <v>-90</v>
      </c>
      <c r="K29" s="37"/>
      <c r="L29" s="38"/>
      <c r="M29" s="39"/>
      <c r="N29" s="96"/>
      <c r="O29" s="112"/>
      <c r="P29" s="38"/>
      <c r="Q29" s="40"/>
      <c r="R29" s="183"/>
      <c r="S29" s="184"/>
      <c r="T29" s="184"/>
      <c r="U29" s="184"/>
      <c r="V29" s="185"/>
      <c r="W29" s="48" t="s">
        <v>18</v>
      </c>
      <c r="X29" s="128"/>
      <c r="Y29" s="129" t="s">
        <v>48</v>
      </c>
      <c r="Z29" s="130"/>
      <c r="AA29" s="131">
        <f t="shared" si="8"/>
        <v>0</v>
      </c>
      <c r="AB29" s="132"/>
      <c r="AC29" s="133" t="s">
        <v>48</v>
      </c>
      <c r="AD29" s="134"/>
      <c r="AE29" s="135">
        <f t="shared" si="9"/>
        <v>0</v>
      </c>
      <c r="AF29" s="136"/>
      <c r="AG29" s="137" t="s">
        <v>48</v>
      </c>
      <c r="AH29" s="138"/>
      <c r="AI29" s="139">
        <f t="shared" si="10"/>
        <v>0</v>
      </c>
      <c r="AJ29" s="39"/>
      <c r="AK29" s="39"/>
    </row>
    <row r="30" spans="1:37" s="42" customFormat="1" ht="26.25" hidden="1" customHeight="1">
      <c r="A30" s="28"/>
      <c r="B30" s="29"/>
      <c r="C30" s="30"/>
      <c r="D30" s="31"/>
      <c r="E30" s="32">
        <f t="shared" si="6"/>
        <v>0</v>
      </c>
      <c r="F30" s="33"/>
      <c r="G30" s="33"/>
      <c r="H30" s="34">
        <f t="shared" si="12"/>
        <v>0</v>
      </c>
      <c r="I30" s="35"/>
      <c r="J30" s="36">
        <f t="shared" si="7"/>
        <v>-90</v>
      </c>
      <c r="K30" s="37"/>
      <c r="L30" s="38"/>
      <c r="M30" s="39"/>
      <c r="N30" s="96"/>
      <c r="O30" s="112"/>
      <c r="P30" s="38"/>
      <c r="Q30" s="40"/>
      <c r="R30" s="183"/>
      <c r="S30" s="184"/>
      <c r="T30" s="184"/>
      <c r="U30" s="184"/>
      <c r="V30" s="185"/>
      <c r="W30" s="48" t="s">
        <v>18</v>
      </c>
      <c r="X30" s="128"/>
      <c r="Y30" s="129" t="s">
        <v>48</v>
      </c>
      <c r="Z30" s="130"/>
      <c r="AA30" s="131">
        <f t="shared" si="8"/>
        <v>0</v>
      </c>
      <c r="AB30" s="132"/>
      <c r="AC30" s="133" t="s">
        <v>48</v>
      </c>
      <c r="AD30" s="134"/>
      <c r="AE30" s="135">
        <f t="shared" si="9"/>
        <v>0</v>
      </c>
      <c r="AF30" s="136"/>
      <c r="AG30" s="137" t="s">
        <v>48</v>
      </c>
      <c r="AH30" s="138"/>
      <c r="AI30" s="139">
        <f t="shared" si="10"/>
        <v>0</v>
      </c>
      <c r="AJ30" s="39"/>
      <c r="AK30" s="39"/>
    </row>
    <row r="31" spans="1:37" s="42" customFormat="1" ht="26.25" hidden="1" customHeight="1">
      <c r="A31" s="28"/>
      <c r="B31" s="29"/>
      <c r="C31" s="30"/>
      <c r="D31" s="31"/>
      <c r="E31" s="32">
        <f t="shared" si="6"/>
        <v>0</v>
      </c>
      <c r="F31" s="33"/>
      <c r="G31" s="33"/>
      <c r="H31" s="34">
        <f t="shared" si="12"/>
        <v>0</v>
      </c>
      <c r="I31" s="35"/>
      <c r="J31" s="36">
        <f t="shared" si="7"/>
        <v>-90</v>
      </c>
      <c r="K31" s="37"/>
      <c r="L31" s="38"/>
      <c r="M31" s="39"/>
      <c r="N31" s="96"/>
      <c r="O31" s="112"/>
      <c r="P31" s="38"/>
      <c r="Q31" s="40"/>
      <c r="R31" s="183"/>
      <c r="S31" s="184"/>
      <c r="T31" s="184"/>
      <c r="U31" s="184"/>
      <c r="V31" s="185"/>
      <c r="W31" s="48" t="s">
        <v>18</v>
      </c>
      <c r="X31" s="128"/>
      <c r="Y31" s="129" t="s">
        <v>48</v>
      </c>
      <c r="Z31" s="130"/>
      <c r="AA31" s="131">
        <f t="shared" si="8"/>
        <v>0</v>
      </c>
      <c r="AB31" s="132"/>
      <c r="AC31" s="133" t="s">
        <v>48</v>
      </c>
      <c r="AD31" s="134"/>
      <c r="AE31" s="135">
        <f t="shared" si="9"/>
        <v>0</v>
      </c>
      <c r="AF31" s="136"/>
      <c r="AG31" s="137" t="s">
        <v>48</v>
      </c>
      <c r="AH31" s="138"/>
      <c r="AI31" s="139">
        <f t="shared" si="10"/>
        <v>0</v>
      </c>
      <c r="AJ31" s="39"/>
      <c r="AK31" s="39"/>
    </row>
    <row r="32" spans="1:37" s="42" customFormat="1" ht="26.25" hidden="1" customHeight="1">
      <c r="A32" s="28"/>
      <c r="B32" s="29"/>
      <c r="C32" s="30"/>
      <c r="D32" s="31"/>
      <c r="E32" s="32">
        <f t="shared" si="6"/>
        <v>0</v>
      </c>
      <c r="F32" s="33"/>
      <c r="G32" s="33"/>
      <c r="H32" s="34">
        <f t="shared" si="12"/>
        <v>0</v>
      </c>
      <c r="I32" s="35"/>
      <c r="J32" s="36">
        <f t="shared" si="7"/>
        <v>-90</v>
      </c>
      <c r="K32" s="37"/>
      <c r="L32" s="38"/>
      <c r="M32" s="39"/>
      <c r="N32" s="96"/>
      <c r="O32" s="112"/>
      <c r="P32" s="38"/>
      <c r="Q32" s="40"/>
      <c r="R32" s="183"/>
      <c r="S32" s="184"/>
      <c r="T32" s="184"/>
      <c r="U32" s="184"/>
      <c r="V32" s="185"/>
      <c r="W32" s="48" t="s">
        <v>18</v>
      </c>
      <c r="X32" s="128"/>
      <c r="Y32" s="129" t="s">
        <v>48</v>
      </c>
      <c r="Z32" s="130"/>
      <c r="AA32" s="131">
        <f t="shared" si="8"/>
        <v>0</v>
      </c>
      <c r="AB32" s="132"/>
      <c r="AC32" s="133" t="s">
        <v>48</v>
      </c>
      <c r="AD32" s="134"/>
      <c r="AE32" s="135">
        <f t="shared" si="9"/>
        <v>0</v>
      </c>
      <c r="AF32" s="136"/>
      <c r="AG32" s="137" t="s">
        <v>48</v>
      </c>
      <c r="AH32" s="138"/>
      <c r="AI32" s="139">
        <f t="shared" si="10"/>
        <v>0</v>
      </c>
      <c r="AJ32" s="39"/>
      <c r="AK32" s="39"/>
    </row>
    <row r="33" spans="1:37" s="42" customFormat="1" ht="26.25" hidden="1" customHeight="1">
      <c r="A33" s="28"/>
      <c r="B33" s="29"/>
      <c r="C33" s="30"/>
      <c r="D33" s="31"/>
      <c r="E33" s="32">
        <f t="shared" si="6"/>
        <v>0</v>
      </c>
      <c r="F33" s="33"/>
      <c r="G33" s="33"/>
      <c r="H33" s="34">
        <f t="shared" si="12"/>
        <v>0</v>
      </c>
      <c r="I33" s="35"/>
      <c r="J33" s="36">
        <f t="shared" si="7"/>
        <v>-90</v>
      </c>
      <c r="K33" s="37"/>
      <c r="L33" s="38"/>
      <c r="M33" s="39"/>
      <c r="N33" s="96"/>
      <c r="O33" s="112"/>
      <c r="P33" s="38"/>
      <c r="Q33" s="40"/>
      <c r="R33" s="183"/>
      <c r="S33" s="184"/>
      <c r="T33" s="184"/>
      <c r="U33" s="184"/>
      <c r="V33" s="185"/>
      <c r="W33" s="48" t="s">
        <v>18</v>
      </c>
      <c r="X33" s="128"/>
      <c r="Y33" s="129" t="s">
        <v>48</v>
      </c>
      <c r="Z33" s="130"/>
      <c r="AA33" s="131">
        <f t="shared" si="8"/>
        <v>0</v>
      </c>
      <c r="AB33" s="132"/>
      <c r="AC33" s="133" t="s">
        <v>48</v>
      </c>
      <c r="AD33" s="134"/>
      <c r="AE33" s="135">
        <f t="shared" si="9"/>
        <v>0</v>
      </c>
      <c r="AF33" s="136"/>
      <c r="AG33" s="137" t="s">
        <v>48</v>
      </c>
      <c r="AH33" s="138"/>
      <c r="AI33" s="139">
        <f t="shared" si="10"/>
        <v>0</v>
      </c>
      <c r="AJ33" s="39"/>
      <c r="AK33" s="39"/>
    </row>
    <row r="34" spans="1:37" s="42" customFormat="1" ht="26.25" hidden="1" customHeight="1">
      <c r="A34" s="28"/>
      <c r="B34" s="29"/>
      <c r="C34" s="30"/>
      <c r="D34" s="31"/>
      <c r="E34" s="32">
        <f t="shared" si="6"/>
        <v>0</v>
      </c>
      <c r="F34" s="33"/>
      <c r="G34" s="33"/>
      <c r="H34" s="34">
        <f t="shared" si="12"/>
        <v>0</v>
      </c>
      <c r="I34" s="35"/>
      <c r="J34" s="36">
        <f t="shared" si="7"/>
        <v>-90</v>
      </c>
      <c r="K34" s="37"/>
      <c r="L34" s="38"/>
      <c r="M34" s="39"/>
      <c r="N34" s="96"/>
      <c r="O34" s="112"/>
      <c r="P34" s="38"/>
      <c r="Q34" s="40"/>
      <c r="R34" s="183"/>
      <c r="S34" s="184"/>
      <c r="T34" s="184"/>
      <c r="U34" s="184"/>
      <c r="V34" s="185"/>
      <c r="W34" s="48" t="s">
        <v>18</v>
      </c>
      <c r="X34" s="128"/>
      <c r="Y34" s="129" t="s">
        <v>48</v>
      </c>
      <c r="Z34" s="130"/>
      <c r="AA34" s="131">
        <f t="shared" si="8"/>
        <v>0</v>
      </c>
      <c r="AB34" s="132"/>
      <c r="AC34" s="133" t="s">
        <v>48</v>
      </c>
      <c r="AD34" s="134"/>
      <c r="AE34" s="135">
        <f t="shared" si="9"/>
        <v>0</v>
      </c>
      <c r="AF34" s="136"/>
      <c r="AG34" s="137" t="s">
        <v>48</v>
      </c>
      <c r="AH34" s="138"/>
      <c r="AI34" s="139">
        <f t="shared" si="10"/>
        <v>0</v>
      </c>
      <c r="AJ34" s="39"/>
      <c r="AK34" s="39"/>
    </row>
    <row r="35" spans="1:37" s="42" customFormat="1" ht="26.25" hidden="1" customHeight="1">
      <c r="A35" s="28"/>
      <c r="B35" s="29"/>
      <c r="C35" s="30"/>
      <c r="D35" s="31"/>
      <c r="E35" s="32">
        <f t="shared" si="6"/>
        <v>0</v>
      </c>
      <c r="F35" s="33"/>
      <c r="G35" s="33"/>
      <c r="H35" s="34">
        <f>E35-G35-F35</f>
        <v>0</v>
      </c>
      <c r="I35" s="35"/>
      <c r="J35" s="36">
        <f t="shared" si="7"/>
        <v>-90</v>
      </c>
      <c r="K35" s="37"/>
      <c r="L35" s="38"/>
      <c r="M35" s="39"/>
      <c r="N35" s="96"/>
      <c r="O35" s="112"/>
      <c r="P35" s="38"/>
      <c r="Q35" s="40"/>
      <c r="R35" s="183"/>
      <c r="S35" s="184"/>
      <c r="T35" s="184"/>
      <c r="U35" s="184"/>
      <c r="V35" s="185"/>
      <c r="W35" s="48" t="s">
        <v>18</v>
      </c>
      <c r="X35" s="128"/>
      <c r="Y35" s="129" t="s">
        <v>48</v>
      </c>
      <c r="Z35" s="130"/>
      <c r="AA35" s="131">
        <f t="shared" si="8"/>
        <v>0</v>
      </c>
      <c r="AB35" s="132"/>
      <c r="AC35" s="133" t="s">
        <v>48</v>
      </c>
      <c r="AD35" s="134"/>
      <c r="AE35" s="135">
        <f t="shared" si="9"/>
        <v>0</v>
      </c>
      <c r="AF35" s="136"/>
      <c r="AG35" s="137" t="s">
        <v>48</v>
      </c>
      <c r="AH35" s="138"/>
      <c r="AI35" s="139">
        <f t="shared" si="10"/>
        <v>0</v>
      </c>
      <c r="AJ35" s="39"/>
      <c r="AK35" s="39"/>
    </row>
    <row r="36" spans="1:37" s="42" customFormat="1" ht="26.25" hidden="1" customHeight="1">
      <c r="A36" s="28"/>
      <c r="B36" s="29"/>
      <c r="C36" s="30"/>
      <c r="D36" s="31"/>
      <c r="E36" s="32">
        <f t="shared" si="6"/>
        <v>0</v>
      </c>
      <c r="F36" s="33"/>
      <c r="G36" s="33"/>
      <c r="H36" s="34">
        <f t="shared" ref="H36:H42" si="13">E36-G36-F36</f>
        <v>0</v>
      </c>
      <c r="I36" s="35"/>
      <c r="J36" s="36">
        <f t="shared" si="7"/>
        <v>-90</v>
      </c>
      <c r="K36" s="37"/>
      <c r="L36" s="38"/>
      <c r="M36" s="39"/>
      <c r="N36" s="96"/>
      <c r="O36" s="112"/>
      <c r="P36" s="38"/>
      <c r="Q36" s="40"/>
      <c r="R36" s="183"/>
      <c r="S36" s="184"/>
      <c r="T36" s="184"/>
      <c r="U36" s="184"/>
      <c r="V36" s="185"/>
      <c r="W36" s="48" t="s">
        <v>18</v>
      </c>
      <c r="X36" s="128"/>
      <c r="Y36" s="129" t="s">
        <v>48</v>
      </c>
      <c r="Z36" s="130"/>
      <c r="AA36" s="131">
        <f t="shared" si="8"/>
        <v>0</v>
      </c>
      <c r="AB36" s="132"/>
      <c r="AC36" s="133" t="s">
        <v>48</v>
      </c>
      <c r="AD36" s="134"/>
      <c r="AE36" s="135">
        <f t="shared" si="9"/>
        <v>0</v>
      </c>
      <c r="AF36" s="136"/>
      <c r="AG36" s="137" t="s">
        <v>48</v>
      </c>
      <c r="AH36" s="138"/>
      <c r="AI36" s="139">
        <f t="shared" si="10"/>
        <v>0</v>
      </c>
      <c r="AJ36" s="39"/>
      <c r="AK36" s="39"/>
    </row>
    <row r="37" spans="1:37" s="42" customFormat="1" ht="26.25" hidden="1" customHeight="1">
      <c r="A37" s="28"/>
      <c r="B37" s="29"/>
      <c r="C37" s="30"/>
      <c r="D37" s="31"/>
      <c r="E37" s="32">
        <f t="shared" si="6"/>
        <v>0</v>
      </c>
      <c r="F37" s="33"/>
      <c r="G37" s="33"/>
      <c r="H37" s="34">
        <f t="shared" si="13"/>
        <v>0</v>
      </c>
      <c r="I37" s="35"/>
      <c r="J37" s="36">
        <f t="shared" si="7"/>
        <v>-90</v>
      </c>
      <c r="K37" s="37"/>
      <c r="L37" s="38"/>
      <c r="M37" s="39"/>
      <c r="N37" s="96"/>
      <c r="O37" s="112"/>
      <c r="P37" s="38"/>
      <c r="Q37" s="40"/>
      <c r="R37" s="183"/>
      <c r="S37" s="184"/>
      <c r="T37" s="184"/>
      <c r="U37" s="184"/>
      <c r="V37" s="185"/>
      <c r="W37" s="48" t="s">
        <v>18</v>
      </c>
      <c r="X37" s="128"/>
      <c r="Y37" s="129" t="s">
        <v>48</v>
      </c>
      <c r="Z37" s="130"/>
      <c r="AA37" s="131">
        <f t="shared" si="8"/>
        <v>0</v>
      </c>
      <c r="AB37" s="132"/>
      <c r="AC37" s="133" t="s">
        <v>48</v>
      </c>
      <c r="AD37" s="134"/>
      <c r="AE37" s="135">
        <f t="shared" si="9"/>
        <v>0</v>
      </c>
      <c r="AF37" s="136"/>
      <c r="AG37" s="137" t="s">
        <v>48</v>
      </c>
      <c r="AH37" s="138"/>
      <c r="AI37" s="139">
        <f t="shared" si="10"/>
        <v>0</v>
      </c>
      <c r="AJ37" s="39"/>
      <c r="AK37" s="39"/>
    </row>
    <row r="38" spans="1:37" s="42" customFormat="1" ht="26.25" hidden="1" customHeight="1">
      <c r="A38" s="28"/>
      <c r="B38" s="29"/>
      <c r="C38" s="30"/>
      <c r="D38" s="31"/>
      <c r="E38" s="32">
        <f t="shared" si="6"/>
        <v>0</v>
      </c>
      <c r="F38" s="33"/>
      <c r="G38" s="33"/>
      <c r="H38" s="34">
        <f t="shared" si="13"/>
        <v>0</v>
      </c>
      <c r="I38" s="35"/>
      <c r="J38" s="36">
        <f t="shared" si="7"/>
        <v>-90</v>
      </c>
      <c r="K38" s="37"/>
      <c r="L38" s="38"/>
      <c r="M38" s="39"/>
      <c r="N38" s="96"/>
      <c r="O38" s="112"/>
      <c r="P38" s="38"/>
      <c r="Q38" s="40"/>
      <c r="R38" s="183"/>
      <c r="S38" s="184"/>
      <c r="T38" s="184"/>
      <c r="U38" s="184"/>
      <c r="V38" s="185"/>
      <c r="W38" s="48" t="s">
        <v>18</v>
      </c>
      <c r="X38" s="128"/>
      <c r="Y38" s="129" t="s">
        <v>48</v>
      </c>
      <c r="Z38" s="130"/>
      <c r="AA38" s="131">
        <f t="shared" si="8"/>
        <v>0</v>
      </c>
      <c r="AB38" s="132"/>
      <c r="AC38" s="133" t="s">
        <v>48</v>
      </c>
      <c r="AD38" s="134"/>
      <c r="AE38" s="135">
        <f t="shared" si="9"/>
        <v>0</v>
      </c>
      <c r="AF38" s="136"/>
      <c r="AG38" s="137" t="s">
        <v>48</v>
      </c>
      <c r="AH38" s="138"/>
      <c r="AI38" s="139">
        <f t="shared" si="10"/>
        <v>0</v>
      </c>
      <c r="AJ38" s="39"/>
      <c r="AK38" s="39"/>
    </row>
    <row r="39" spans="1:37" s="42" customFormat="1" ht="26.25" hidden="1" customHeight="1">
      <c r="A39" s="28"/>
      <c r="B39" s="29"/>
      <c r="C39" s="30"/>
      <c r="D39" s="31"/>
      <c r="E39" s="32">
        <f t="shared" si="6"/>
        <v>0</v>
      </c>
      <c r="F39" s="33"/>
      <c r="G39" s="33"/>
      <c r="H39" s="34">
        <f t="shared" si="13"/>
        <v>0</v>
      </c>
      <c r="I39" s="35"/>
      <c r="J39" s="36">
        <f t="shared" si="7"/>
        <v>-90</v>
      </c>
      <c r="K39" s="37"/>
      <c r="L39" s="38"/>
      <c r="M39" s="39"/>
      <c r="N39" s="96"/>
      <c r="O39" s="112"/>
      <c r="P39" s="38"/>
      <c r="Q39" s="40"/>
      <c r="R39" s="183"/>
      <c r="S39" s="184"/>
      <c r="T39" s="184"/>
      <c r="U39" s="184"/>
      <c r="V39" s="185"/>
      <c r="W39" s="48" t="s">
        <v>18</v>
      </c>
      <c r="X39" s="128"/>
      <c r="Y39" s="129" t="s">
        <v>48</v>
      </c>
      <c r="Z39" s="130"/>
      <c r="AA39" s="131">
        <f t="shared" si="8"/>
        <v>0</v>
      </c>
      <c r="AB39" s="132"/>
      <c r="AC39" s="133" t="s">
        <v>48</v>
      </c>
      <c r="AD39" s="134"/>
      <c r="AE39" s="135">
        <f t="shared" si="9"/>
        <v>0</v>
      </c>
      <c r="AF39" s="136"/>
      <c r="AG39" s="137" t="s">
        <v>48</v>
      </c>
      <c r="AH39" s="138"/>
      <c r="AI39" s="139">
        <f t="shared" si="10"/>
        <v>0</v>
      </c>
      <c r="AJ39" s="39"/>
      <c r="AK39" s="39"/>
    </row>
    <row r="40" spans="1:37" s="42" customFormat="1" ht="26.25" hidden="1" customHeight="1">
      <c r="A40" s="28"/>
      <c r="B40" s="29"/>
      <c r="C40" s="30"/>
      <c r="D40" s="31"/>
      <c r="E40" s="32">
        <f t="shared" si="6"/>
        <v>0</v>
      </c>
      <c r="F40" s="33"/>
      <c r="G40" s="33"/>
      <c r="H40" s="34">
        <f t="shared" si="13"/>
        <v>0</v>
      </c>
      <c r="I40" s="35"/>
      <c r="J40" s="36">
        <f t="shared" si="7"/>
        <v>-90</v>
      </c>
      <c r="K40" s="37"/>
      <c r="L40" s="38"/>
      <c r="M40" s="39"/>
      <c r="N40" s="96"/>
      <c r="O40" s="112"/>
      <c r="P40" s="38"/>
      <c r="Q40" s="40"/>
      <c r="R40" s="183"/>
      <c r="S40" s="184"/>
      <c r="T40" s="184"/>
      <c r="U40" s="184"/>
      <c r="V40" s="185"/>
      <c r="W40" s="48" t="s">
        <v>18</v>
      </c>
      <c r="X40" s="128"/>
      <c r="Y40" s="129" t="s">
        <v>48</v>
      </c>
      <c r="Z40" s="130"/>
      <c r="AA40" s="131">
        <f t="shared" si="8"/>
        <v>0</v>
      </c>
      <c r="AB40" s="132"/>
      <c r="AC40" s="133" t="s">
        <v>48</v>
      </c>
      <c r="AD40" s="134"/>
      <c r="AE40" s="135">
        <f t="shared" si="9"/>
        <v>0</v>
      </c>
      <c r="AF40" s="136"/>
      <c r="AG40" s="137" t="s">
        <v>48</v>
      </c>
      <c r="AH40" s="138"/>
      <c r="AI40" s="139">
        <f t="shared" si="10"/>
        <v>0</v>
      </c>
      <c r="AJ40" s="39"/>
      <c r="AK40" s="39"/>
    </row>
    <row r="41" spans="1:37" s="42" customFormat="1" ht="26.25" hidden="1" customHeight="1">
      <c r="A41" s="28"/>
      <c r="B41" s="29"/>
      <c r="C41" s="30"/>
      <c r="D41" s="31"/>
      <c r="E41" s="32">
        <f t="shared" si="6"/>
        <v>0</v>
      </c>
      <c r="F41" s="33"/>
      <c r="G41" s="33"/>
      <c r="H41" s="34">
        <f t="shared" si="13"/>
        <v>0</v>
      </c>
      <c r="I41" s="35"/>
      <c r="J41" s="36">
        <f t="shared" si="7"/>
        <v>-90</v>
      </c>
      <c r="K41" s="37"/>
      <c r="L41" s="38"/>
      <c r="M41" s="39"/>
      <c r="N41" s="96"/>
      <c r="O41" s="112"/>
      <c r="P41" s="38"/>
      <c r="Q41" s="40"/>
      <c r="R41" s="183"/>
      <c r="S41" s="184"/>
      <c r="T41" s="184"/>
      <c r="U41" s="184"/>
      <c r="V41" s="185"/>
      <c r="W41" s="48" t="s">
        <v>18</v>
      </c>
      <c r="X41" s="128"/>
      <c r="Y41" s="129" t="s">
        <v>48</v>
      </c>
      <c r="Z41" s="130"/>
      <c r="AA41" s="131">
        <f t="shared" si="8"/>
        <v>0</v>
      </c>
      <c r="AB41" s="132"/>
      <c r="AC41" s="133" t="s">
        <v>48</v>
      </c>
      <c r="AD41" s="134"/>
      <c r="AE41" s="135">
        <f t="shared" si="9"/>
        <v>0</v>
      </c>
      <c r="AF41" s="136"/>
      <c r="AG41" s="137" t="s">
        <v>48</v>
      </c>
      <c r="AH41" s="138"/>
      <c r="AI41" s="139">
        <f t="shared" si="10"/>
        <v>0</v>
      </c>
      <c r="AJ41" s="39"/>
      <c r="AK41" s="39"/>
    </row>
    <row r="42" spans="1:37" s="42" customFormat="1" ht="26.25" hidden="1" customHeight="1">
      <c r="A42" s="28"/>
      <c r="B42" s="29"/>
      <c r="C42" s="30"/>
      <c r="D42" s="31"/>
      <c r="E42" s="32">
        <f t="shared" si="6"/>
        <v>0</v>
      </c>
      <c r="F42" s="33"/>
      <c r="G42" s="33"/>
      <c r="H42" s="34">
        <f t="shared" si="13"/>
        <v>0</v>
      </c>
      <c r="I42" s="35"/>
      <c r="J42" s="36">
        <f t="shared" si="7"/>
        <v>-90</v>
      </c>
      <c r="K42" s="37"/>
      <c r="L42" s="38"/>
      <c r="M42" s="39"/>
      <c r="N42" s="96"/>
      <c r="O42" s="112"/>
      <c r="P42" s="38"/>
      <c r="Q42" s="40"/>
      <c r="R42" s="183"/>
      <c r="S42" s="184"/>
      <c r="T42" s="184"/>
      <c r="U42" s="184"/>
      <c r="V42" s="185"/>
      <c r="W42" s="48" t="s">
        <v>18</v>
      </c>
      <c r="X42" s="128"/>
      <c r="Y42" s="129" t="s">
        <v>48</v>
      </c>
      <c r="Z42" s="130"/>
      <c r="AA42" s="131">
        <f t="shared" si="8"/>
        <v>0</v>
      </c>
      <c r="AB42" s="132"/>
      <c r="AC42" s="133" t="s">
        <v>48</v>
      </c>
      <c r="AD42" s="134"/>
      <c r="AE42" s="135">
        <f t="shared" si="9"/>
        <v>0</v>
      </c>
      <c r="AF42" s="136"/>
      <c r="AG42" s="137" t="s">
        <v>48</v>
      </c>
      <c r="AH42" s="138"/>
      <c r="AI42" s="139">
        <f t="shared" si="10"/>
        <v>0</v>
      </c>
      <c r="AJ42" s="39"/>
      <c r="AK42" s="39"/>
    </row>
    <row r="43" spans="1:37" s="42" customFormat="1" ht="26.25" hidden="1" customHeight="1">
      <c r="A43" s="28"/>
      <c r="B43" s="29"/>
      <c r="C43" s="30"/>
      <c r="D43" s="31"/>
      <c r="E43" s="32">
        <f t="shared" si="6"/>
        <v>0</v>
      </c>
      <c r="F43" s="33"/>
      <c r="G43" s="33"/>
      <c r="H43" s="34">
        <f>E43-G43-F43</f>
        <v>0</v>
      </c>
      <c r="I43" s="35"/>
      <c r="J43" s="36">
        <f t="shared" si="7"/>
        <v>-90</v>
      </c>
      <c r="K43" s="37"/>
      <c r="L43" s="38"/>
      <c r="M43" s="39"/>
      <c r="N43" s="96"/>
      <c r="O43" s="112"/>
      <c r="P43" s="38"/>
      <c r="Q43" s="40"/>
      <c r="R43" s="183"/>
      <c r="S43" s="184"/>
      <c r="T43" s="184"/>
      <c r="U43" s="184"/>
      <c r="V43" s="185"/>
      <c r="W43" s="48" t="s">
        <v>18</v>
      </c>
      <c r="X43" s="128"/>
      <c r="Y43" s="129" t="s">
        <v>48</v>
      </c>
      <c r="Z43" s="130"/>
      <c r="AA43" s="131">
        <f t="shared" si="8"/>
        <v>0</v>
      </c>
      <c r="AB43" s="132"/>
      <c r="AC43" s="133" t="s">
        <v>48</v>
      </c>
      <c r="AD43" s="134"/>
      <c r="AE43" s="135">
        <f t="shared" si="9"/>
        <v>0</v>
      </c>
      <c r="AF43" s="136"/>
      <c r="AG43" s="137" t="s">
        <v>48</v>
      </c>
      <c r="AH43" s="138"/>
      <c r="AI43" s="139">
        <f t="shared" si="10"/>
        <v>0</v>
      </c>
      <c r="AJ43" s="39"/>
      <c r="AK43" s="39"/>
    </row>
    <row r="44" spans="1:37" s="42" customFormat="1" ht="26.25" hidden="1" customHeight="1">
      <c r="A44" s="28"/>
      <c r="B44" s="29"/>
      <c r="C44" s="30"/>
      <c r="D44" s="31"/>
      <c r="E44" s="32">
        <f t="shared" si="6"/>
        <v>0</v>
      </c>
      <c r="F44" s="33"/>
      <c r="G44" s="33"/>
      <c r="H44" s="34">
        <f t="shared" ref="H44:H49" si="14">E44-G44-F44</f>
        <v>0</v>
      </c>
      <c r="I44" s="35"/>
      <c r="J44" s="36">
        <f t="shared" si="7"/>
        <v>-90</v>
      </c>
      <c r="K44" s="37"/>
      <c r="L44" s="38"/>
      <c r="M44" s="39"/>
      <c r="N44" s="96"/>
      <c r="O44" s="112"/>
      <c r="P44" s="38"/>
      <c r="Q44" s="40"/>
      <c r="R44" s="183"/>
      <c r="S44" s="184"/>
      <c r="T44" s="184"/>
      <c r="U44" s="184"/>
      <c r="V44" s="185"/>
      <c r="W44" s="48" t="s">
        <v>18</v>
      </c>
      <c r="X44" s="128"/>
      <c r="Y44" s="129" t="s">
        <v>48</v>
      </c>
      <c r="Z44" s="130"/>
      <c r="AA44" s="131">
        <f t="shared" si="8"/>
        <v>0</v>
      </c>
      <c r="AB44" s="132"/>
      <c r="AC44" s="133" t="s">
        <v>48</v>
      </c>
      <c r="AD44" s="134"/>
      <c r="AE44" s="135">
        <f t="shared" si="9"/>
        <v>0</v>
      </c>
      <c r="AF44" s="136"/>
      <c r="AG44" s="137" t="s">
        <v>48</v>
      </c>
      <c r="AH44" s="138"/>
      <c r="AI44" s="139">
        <f t="shared" si="10"/>
        <v>0</v>
      </c>
      <c r="AJ44" s="39"/>
      <c r="AK44" s="39"/>
    </row>
    <row r="45" spans="1:37" s="42" customFormat="1" ht="26.25" hidden="1" customHeight="1">
      <c r="A45" s="28"/>
      <c r="B45" s="29"/>
      <c r="C45" s="30"/>
      <c r="D45" s="31"/>
      <c r="E45" s="32">
        <f t="shared" si="6"/>
        <v>0</v>
      </c>
      <c r="F45" s="33"/>
      <c r="G45" s="33"/>
      <c r="H45" s="34">
        <f t="shared" si="14"/>
        <v>0</v>
      </c>
      <c r="I45" s="35"/>
      <c r="J45" s="36">
        <f t="shared" si="7"/>
        <v>-90</v>
      </c>
      <c r="K45" s="37"/>
      <c r="L45" s="38"/>
      <c r="M45" s="39"/>
      <c r="N45" s="96"/>
      <c r="O45" s="112"/>
      <c r="P45" s="38"/>
      <c r="Q45" s="40"/>
      <c r="R45" s="183"/>
      <c r="S45" s="184"/>
      <c r="T45" s="184"/>
      <c r="U45" s="184"/>
      <c r="V45" s="185"/>
      <c r="W45" s="48" t="s">
        <v>18</v>
      </c>
      <c r="X45" s="128"/>
      <c r="Y45" s="129" t="s">
        <v>48</v>
      </c>
      <c r="Z45" s="130"/>
      <c r="AA45" s="131">
        <f t="shared" si="8"/>
        <v>0</v>
      </c>
      <c r="AB45" s="132"/>
      <c r="AC45" s="133" t="s">
        <v>48</v>
      </c>
      <c r="AD45" s="134"/>
      <c r="AE45" s="135">
        <f t="shared" si="9"/>
        <v>0</v>
      </c>
      <c r="AF45" s="136"/>
      <c r="AG45" s="137" t="s">
        <v>48</v>
      </c>
      <c r="AH45" s="138"/>
      <c r="AI45" s="139">
        <f t="shared" si="10"/>
        <v>0</v>
      </c>
      <c r="AJ45" s="39"/>
      <c r="AK45" s="39"/>
    </row>
    <row r="46" spans="1:37" s="42" customFormat="1" ht="26.25" hidden="1" customHeight="1">
      <c r="A46" s="28"/>
      <c r="B46" s="29"/>
      <c r="C46" s="30"/>
      <c r="D46" s="31"/>
      <c r="E46" s="32">
        <f t="shared" si="6"/>
        <v>0</v>
      </c>
      <c r="F46" s="33"/>
      <c r="G46" s="33"/>
      <c r="H46" s="34">
        <f t="shared" si="14"/>
        <v>0</v>
      </c>
      <c r="I46" s="35"/>
      <c r="J46" s="36">
        <f t="shared" si="7"/>
        <v>-90</v>
      </c>
      <c r="K46" s="37"/>
      <c r="L46" s="38"/>
      <c r="M46" s="39"/>
      <c r="N46" s="96"/>
      <c r="O46" s="112"/>
      <c r="P46" s="38"/>
      <c r="Q46" s="40"/>
      <c r="R46" s="183"/>
      <c r="S46" s="184"/>
      <c r="T46" s="184"/>
      <c r="U46" s="184"/>
      <c r="V46" s="185"/>
      <c r="W46" s="48" t="s">
        <v>18</v>
      </c>
      <c r="X46" s="128"/>
      <c r="Y46" s="129" t="s">
        <v>48</v>
      </c>
      <c r="Z46" s="130"/>
      <c r="AA46" s="131">
        <f t="shared" si="8"/>
        <v>0</v>
      </c>
      <c r="AB46" s="132"/>
      <c r="AC46" s="133" t="s">
        <v>48</v>
      </c>
      <c r="AD46" s="134"/>
      <c r="AE46" s="135">
        <f t="shared" si="9"/>
        <v>0</v>
      </c>
      <c r="AF46" s="136"/>
      <c r="AG46" s="137" t="s">
        <v>48</v>
      </c>
      <c r="AH46" s="138"/>
      <c r="AI46" s="139">
        <f t="shared" si="10"/>
        <v>0</v>
      </c>
      <c r="AJ46" s="39"/>
      <c r="AK46" s="39"/>
    </row>
    <row r="47" spans="1:37" s="42" customFormat="1" ht="26.25" hidden="1" customHeight="1">
      <c r="A47" s="28"/>
      <c r="B47" s="29"/>
      <c r="C47" s="30"/>
      <c r="D47" s="31"/>
      <c r="E47" s="32">
        <f t="shared" si="6"/>
        <v>0</v>
      </c>
      <c r="F47" s="33"/>
      <c r="G47" s="33"/>
      <c r="H47" s="34">
        <f t="shared" si="14"/>
        <v>0</v>
      </c>
      <c r="I47" s="35"/>
      <c r="J47" s="36">
        <f t="shared" si="7"/>
        <v>-90</v>
      </c>
      <c r="K47" s="37"/>
      <c r="L47" s="38"/>
      <c r="M47" s="39"/>
      <c r="N47" s="96"/>
      <c r="O47" s="112"/>
      <c r="P47" s="38"/>
      <c r="Q47" s="40"/>
      <c r="R47" s="183"/>
      <c r="S47" s="184"/>
      <c r="T47" s="184"/>
      <c r="U47" s="184"/>
      <c r="V47" s="185"/>
      <c r="W47" s="48" t="s">
        <v>18</v>
      </c>
      <c r="X47" s="128"/>
      <c r="Y47" s="129" t="s">
        <v>48</v>
      </c>
      <c r="Z47" s="130"/>
      <c r="AA47" s="131">
        <f t="shared" si="8"/>
        <v>0</v>
      </c>
      <c r="AB47" s="132"/>
      <c r="AC47" s="133" t="s">
        <v>48</v>
      </c>
      <c r="AD47" s="134"/>
      <c r="AE47" s="135">
        <f t="shared" si="9"/>
        <v>0</v>
      </c>
      <c r="AF47" s="136"/>
      <c r="AG47" s="137" t="s">
        <v>48</v>
      </c>
      <c r="AH47" s="138"/>
      <c r="AI47" s="139">
        <f t="shared" si="10"/>
        <v>0</v>
      </c>
      <c r="AJ47" s="39"/>
      <c r="AK47" s="39"/>
    </row>
    <row r="48" spans="1:37" s="42" customFormat="1" ht="26.25" hidden="1" customHeight="1">
      <c r="A48" s="28"/>
      <c r="B48" s="29"/>
      <c r="C48" s="30"/>
      <c r="D48" s="31"/>
      <c r="E48" s="32">
        <f t="shared" si="6"/>
        <v>0</v>
      </c>
      <c r="F48" s="33"/>
      <c r="G48" s="33"/>
      <c r="H48" s="34">
        <f t="shared" si="14"/>
        <v>0</v>
      </c>
      <c r="I48" s="35"/>
      <c r="J48" s="36">
        <f t="shared" si="7"/>
        <v>-90</v>
      </c>
      <c r="K48" s="37"/>
      <c r="L48" s="38"/>
      <c r="M48" s="39"/>
      <c r="N48" s="96"/>
      <c r="O48" s="112"/>
      <c r="P48" s="38"/>
      <c r="Q48" s="40"/>
      <c r="R48" s="183"/>
      <c r="S48" s="184"/>
      <c r="T48" s="184"/>
      <c r="U48" s="184"/>
      <c r="V48" s="185"/>
      <c r="W48" s="48" t="s">
        <v>18</v>
      </c>
      <c r="X48" s="128"/>
      <c r="Y48" s="129" t="s">
        <v>48</v>
      </c>
      <c r="Z48" s="130"/>
      <c r="AA48" s="131">
        <f t="shared" si="8"/>
        <v>0</v>
      </c>
      <c r="AB48" s="132"/>
      <c r="AC48" s="133" t="s">
        <v>48</v>
      </c>
      <c r="AD48" s="134"/>
      <c r="AE48" s="135">
        <f t="shared" si="9"/>
        <v>0</v>
      </c>
      <c r="AF48" s="136"/>
      <c r="AG48" s="137" t="s">
        <v>48</v>
      </c>
      <c r="AH48" s="138"/>
      <c r="AI48" s="139">
        <f t="shared" si="10"/>
        <v>0</v>
      </c>
      <c r="AJ48" s="39"/>
      <c r="AK48" s="39"/>
    </row>
    <row r="49" spans="1:38" s="42" customFormat="1" ht="26.25" hidden="1" customHeight="1">
      <c r="A49" s="28"/>
      <c r="B49" s="29"/>
      <c r="C49" s="30"/>
      <c r="D49" s="31"/>
      <c r="E49" s="32">
        <f t="shared" si="6"/>
        <v>0</v>
      </c>
      <c r="F49" s="33"/>
      <c r="G49" s="33"/>
      <c r="H49" s="34">
        <f t="shared" si="14"/>
        <v>0</v>
      </c>
      <c r="I49" s="35"/>
      <c r="J49" s="36">
        <f t="shared" si="7"/>
        <v>-90</v>
      </c>
      <c r="K49" s="37"/>
      <c r="L49" s="38"/>
      <c r="M49" s="39"/>
      <c r="N49" s="96"/>
      <c r="O49" s="112"/>
      <c r="P49" s="38"/>
      <c r="Q49" s="40"/>
      <c r="R49" s="183"/>
      <c r="S49" s="184"/>
      <c r="T49" s="184"/>
      <c r="U49" s="184"/>
      <c r="V49" s="185"/>
      <c r="W49" s="48" t="s">
        <v>18</v>
      </c>
      <c r="X49" s="128"/>
      <c r="Y49" s="129" t="s">
        <v>48</v>
      </c>
      <c r="Z49" s="130"/>
      <c r="AA49" s="131">
        <f t="shared" si="8"/>
        <v>0</v>
      </c>
      <c r="AB49" s="132"/>
      <c r="AC49" s="133" t="s">
        <v>48</v>
      </c>
      <c r="AD49" s="134"/>
      <c r="AE49" s="135">
        <f t="shared" si="9"/>
        <v>0</v>
      </c>
      <c r="AF49" s="136"/>
      <c r="AG49" s="137" t="s">
        <v>48</v>
      </c>
      <c r="AH49" s="138"/>
      <c r="AI49" s="139">
        <f t="shared" si="10"/>
        <v>0</v>
      </c>
      <c r="AJ49" s="39"/>
      <c r="AK49" s="39"/>
    </row>
    <row r="50" spans="1:38" s="42" customFormat="1" ht="26.25" hidden="1" customHeight="1">
      <c r="A50" s="28"/>
      <c r="B50" s="29"/>
      <c r="C50" s="30"/>
      <c r="D50" s="31"/>
      <c r="E50" s="32">
        <f t="shared" si="6"/>
        <v>0</v>
      </c>
      <c r="F50" s="33"/>
      <c r="G50" s="33"/>
      <c r="H50" s="34">
        <f>E50-G50-F50</f>
        <v>0</v>
      </c>
      <c r="I50" s="35"/>
      <c r="J50" s="36">
        <f t="shared" si="7"/>
        <v>-90</v>
      </c>
      <c r="K50" s="37"/>
      <c r="L50" s="38"/>
      <c r="M50" s="39"/>
      <c r="N50" s="96"/>
      <c r="O50" s="112"/>
      <c r="P50" s="38"/>
      <c r="Q50" s="40"/>
      <c r="R50" s="183"/>
      <c r="S50" s="184"/>
      <c r="T50" s="184"/>
      <c r="U50" s="184"/>
      <c r="V50" s="185"/>
      <c r="W50" s="48" t="s">
        <v>18</v>
      </c>
      <c r="X50" s="128"/>
      <c r="Y50" s="129" t="s">
        <v>48</v>
      </c>
      <c r="Z50" s="130"/>
      <c r="AA50" s="131">
        <f t="shared" si="8"/>
        <v>0</v>
      </c>
      <c r="AB50" s="132"/>
      <c r="AC50" s="133" t="s">
        <v>48</v>
      </c>
      <c r="AD50" s="134"/>
      <c r="AE50" s="135">
        <f t="shared" si="9"/>
        <v>0</v>
      </c>
      <c r="AF50" s="136"/>
      <c r="AG50" s="137" t="s">
        <v>48</v>
      </c>
      <c r="AH50" s="138"/>
      <c r="AI50" s="139">
        <f t="shared" si="10"/>
        <v>0</v>
      </c>
      <c r="AJ50" s="39"/>
      <c r="AK50" s="39"/>
    </row>
    <row r="51" spans="1:38" s="42" customFormat="1" ht="26.25" hidden="1" customHeight="1">
      <c r="A51" s="28"/>
      <c r="B51" s="29"/>
      <c r="C51" s="30"/>
      <c r="D51" s="31"/>
      <c r="E51" s="32">
        <f t="shared" si="6"/>
        <v>0</v>
      </c>
      <c r="F51" s="33"/>
      <c r="G51" s="33"/>
      <c r="H51" s="34">
        <f t="shared" ref="H51:H57" si="15">E51-G51-F51</f>
        <v>0</v>
      </c>
      <c r="I51" s="35"/>
      <c r="J51" s="36">
        <f t="shared" si="7"/>
        <v>-90</v>
      </c>
      <c r="K51" s="37"/>
      <c r="L51" s="38"/>
      <c r="M51" s="39"/>
      <c r="N51" s="96"/>
      <c r="O51" s="112"/>
      <c r="P51" s="38"/>
      <c r="Q51" s="40"/>
      <c r="R51" s="183"/>
      <c r="S51" s="184"/>
      <c r="T51" s="184"/>
      <c r="U51" s="184"/>
      <c r="V51" s="185"/>
      <c r="W51" s="48" t="s">
        <v>18</v>
      </c>
      <c r="X51" s="128"/>
      <c r="Y51" s="129" t="s">
        <v>48</v>
      </c>
      <c r="Z51" s="130"/>
      <c r="AA51" s="131">
        <f t="shared" si="8"/>
        <v>0</v>
      </c>
      <c r="AB51" s="132"/>
      <c r="AC51" s="133" t="s">
        <v>48</v>
      </c>
      <c r="AD51" s="134"/>
      <c r="AE51" s="135">
        <f t="shared" si="9"/>
        <v>0</v>
      </c>
      <c r="AF51" s="136"/>
      <c r="AG51" s="137" t="s">
        <v>48</v>
      </c>
      <c r="AH51" s="138"/>
      <c r="AI51" s="139">
        <f t="shared" si="10"/>
        <v>0</v>
      </c>
      <c r="AJ51" s="39"/>
      <c r="AK51" s="39"/>
    </row>
    <row r="52" spans="1:38" s="42" customFormat="1" ht="26.25" hidden="1" customHeight="1">
      <c r="A52" s="28"/>
      <c r="B52" s="29"/>
      <c r="C52" s="30"/>
      <c r="D52" s="31"/>
      <c r="E52" s="32">
        <f t="shared" si="6"/>
        <v>0</v>
      </c>
      <c r="F52" s="33"/>
      <c r="G52" s="33"/>
      <c r="H52" s="34">
        <f t="shared" si="15"/>
        <v>0</v>
      </c>
      <c r="I52" s="35"/>
      <c r="J52" s="36">
        <f t="shared" si="7"/>
        <v>-90</v>
      </c>
      <c r="K52" s="37"/>
      <c r="L52" s="38"/>
      <c r="M52" s="39"/>
      <c r="N52" s="96"/>
      <c r="O52" s="112"/>
      <c r="P52" s="38"/>
      <c r="Q52" s="40"/>
      <c r="R52" s="183"/>
      <c r="S52" s="184"/>
      <c r="T52" s="184"/>
      <c r="U52" s="184"/>
      <c r="V52" s="185"/>
      <c r="W52" s="48" t="s">
        <v>18</v>
      </c>
      <c r="X52" s="128"/>
      <c r="Y52" s="129" t="s">
        <v>48</v>
      </c>
      <c r="Z52" s="130"/>
      <c r="AA52" s="131">
        <f t="shared" si="8"/>
        <v>0</v>
      </c>
      <c r="AB52" s="132"/>
      <c r="AC52" s="133" t="s">
        <v>48</v>
      </c>
      <c r="AD52" s="134"/>
      <c r="AE52" s="135">
        <f t="shared" si="9"/>
        <v>0</v>
      </c>
      <c r="AF52" s="136"/>
      <c r="AG52" s="137" t="s">
        <v>48</v>
      </c>
      <c r="AH52" s="138"/>
      <c r="AI52" s="139">
        <f t="shared" si="10"/>
        <v>0</v>
      </c>
      <c r="AJ52" s="39"/>
      <c r="AK52" s="39"/>
    </row>
    <row r="53" spans="1:38" s="42" customFormat="1" ht="26.25" hidden="1" customHeight="1">
      <c r="A53" s="28"/>
      <c r="B53" s="29"/>
      <c r="C53" s="30"/>
      <c r="D53" s="31"/>
      <c r="E53" s="32">
        <f t="shared" si="6"/>
        <v>0</v>
      </c>
      <c r="F53" s="33"/>
      <c r="G53" s="33"/>
      <c r="H53" s="34">
        <f t="shared" si="15"/>
        <v>0</v>
      </c>
      <c r="I53" s="35"/>
      <c r="J53" s="36">
        <f t="shared" si="7"/>
        <v>-90</v>
      </c>
      <c r="K53" s="37"/>
      <c r="L53" s="38"/>
      <c r="M53" s="39"/>
      <c r="N53" s="96"/>
      <c r="O53" s="112"/>
      <c r="P53" s="38"/>
      <c r="Q53" s="40"/>
      <c r="R53" s="183"/>
      <c r="S53" s="184"/>
      <c r="T53" s="184"/>
      <c r="U53" s="184"/>
      <c r="V53" s="185"/>
      <c r="W53" s="48" t="s">
        <v>18</v>
      </c>
      <c r="X53" s="128"/>
      <c r="Y53" s="129" t="s">
        <v>48</v>
      </c>
      <c r="Z53" s="130"/>
      <c r="AA53" s="131">
        <f t="shared" si="8"/>
        <v>0</v>
      </c>
      <c r="AB53" s="132"/>
      <c r="AC53" s="133" t="s">
        <v>48</v>
      </c>
      <c r="AD53" s="134"/>
      <c r="AE53" s="135">
        <f t="shared" si="9"/>
        <v>0</v>
      </c>
      <c r="AF53" s="136"/>
      <c r="AG53" s="137" t="s">
        <v>48</v>
      </c>
      <c r="AH53" s="138"/>
      <c r="AI53" s="139">
        <f t="shared" si="10"/>
        <v>0</v>
      </c>
      <c r="AJ53" s="39"/>
      <c r="AK53" s="39"/>
    </row>
    <row r="54" spans="1:38" s="42" customFormat="1" ht="26.25" hidden="1" customHeight="1">
      <c r="A54" s="28"/>
      <c r="B54" s="29"/>
      <c r="C54" s="30"/>
      <c r="D54" s="31"/>
      <c r="E54" s="32">
        <f t="shared" si="6"/>
        <v>0</v>
      </c>
      <c r="F54" s="33"/>
      <c r="G54" s="33"/>
      <c r="H54" s="34">
        <f t="shared" si="15"/>
        <v>0</v>
      </c>
      <c r="I54" s="35"/>
      <c r="J54" s="36">
        <f t="shared" si="7"/>
        <v>-90</v>
      </c>
      <c r="K54" s="37"/>
      <c r="L54" s="38"/>
      <c r="M54" s="39"/>
      <c r="N54" s="96"/>
      <c r="O54" s="112"/>
      <c r="P54" s="38"/>
      <c r="Q54" s="40"/>
      <c r="R54" s="183"/>
      <c r="S54" s="184"/>
      <c r="T54" s="184"/>
      <c r="U54" s="184"/>
      <c r="V54" s="185"/>
      <c r="W54" s="48" t="s">
        <v>18</v>
      </c>
      <c r="X54" s="128"/>
      <c r="Y54" s="129" t="s">
        <v>48</v>
      </c>
      <c r="Z54" s="130"/>
      <c r="AA54" s="131">
        <f t="shared" si="8"/>
        <v>0</v>
      </c>
      <c r="AB54" s="132"/>
      <c r="AC54" s="133" t="s">
        <v>48</v>
      </c>
      <c r="AD54" s="134"/>
      <c r="AE54" s="135">
        <f t="shared" si="9"/>
        <v>0</v>
      </c>
      <c r="AF54" s="136"/>
      <c r="AG54" s="137" t="s">
        <v>48</v>
      </c>
      <c r="AH54" s="138"/>
      <c r="AI54" s="139">
        <f t="shared" si="10"/>
        <v>0</v>
      </c>
      <c r="AJ54" s="39"/>
      <c r="AK54" s="39"/>
    </row>
    <row r="55" spans="1:38" s="42" customFormat="1" ht="26.25" hidden="1" customHeight="1">
      <c r="A55" s="28"/>
      <c r="B55" s="29"/>
      <c r="C55" s="30"/>
      <c r="D55" s="31"/>
      <c r="E55" s="32">
        <f t="shared" si="6"/>
        <v>0</v>
      </c>
      <c r="F55" s="33"/>
      <c r="G55" s="33"/>
      <c r="H55" s="34">
        <f t="shared" si="15"/>
        <v>0</v>
      </c>
      <c r="I55" s="35"/>
      <c r="J55" s="36">
        <f t="shared" si="7"/>
        <v>-90</v>
      </c>
      <c r="K55" s="37"/>
      <c r="L55" s="38"/>
      <c r="M55" s="39"/>
      <c r="N55" s="96"/>
      <c r="O55" s="112"/>
      <c r="P55" s="38"/>
      <c r="Q55" s="40"/>
      <c r="R55" s="183"/>
      <c r="S55" s="184"/>
      <c r="T55" s="184"/>
      <c r="U55" s="184"/>
      <c r="V55" s="185"/>
      <c r="W55" s="48" t="s">
        <v>18</v>
      </c>
      <c r="X55" s="128"/>
      <c r="Y55" s="129" t="s">
        <v>48</v>
      </c>
      <c r="Z55" s="130"/>
      <c r="AA55" s="131">
        <f t="shared" si="8"/>
        <v>0</v>
      </c>
      <c r="AB55" s="132"/>
      <c r="AC55" s="133" t="s">
        <v>48</v>
      </c>
      <c r="AD55" s="134"/>
      <c r="AE55" s="135">
        <f t="shared" si="9"/>
        <v>0</v>
      </c>
      <c r="AF55" s="136"/>
      <c r="AG55" s="137" t="s">
        <v>48</v>
      </c>
      <c r="AH55" s="138"/>
      <c r="AI55" s="139">
        <f t="shared" si="10"/>
        <v>0</v>
      </c>
      <c r="AJ55" s="39"/>
      <c r="AK55" s="39"/>
    </row>
    <row r="56" spans="1:38" s="42" customFormat="1" ht="26.25" hidden="1" customHeight="1">
      <c r="A56" s="28"/>
      <c r="B56" s="29"/>
      <c r="C56" s="30"/>
      <c r="D56" s="31"/>
      <c r="E56" s="32">
        <f t="shared" si="6"/>
        <v>0</v>
      </c>
      <c r="F56" s="33"/>
      <c r="G56" s="33"/>
      <c r="H56" s="34">
        <f t="shared" si="15"/>
        <v>0</v>
      </c>
      <c r="I56" s="35"/>
      <c r="J56" s="36">
        <f t="shared" si="7"/>
        <v>-90</v>
      </c>
      <c r="K56" s="37"/>
      <c r="L56" s="38"/>
      <c r="M56" s="39"/>
      <c r="N56" s="96"/>
      <c r="O56" s="112"/>
      <c r="P56" s="38"/>
      <c r="Q56" s="40"/>
      <c r="R56" s="183"/>
      <c r="S56" s="184"/>
      <c r="T56" s="184"/>
      <c r="U56" s="184"/>
      <c r="V56" s="185"/>
      <c r="W56" s="48" t="s">
        <v>18</v>
      </c>
      <c r="X56" s="128" t="s">
        <v>18</v>
      </c>
      <c r="Y56" s="129" t="s">
        <v>18</v>
      </c>
      <c r="Z56" s="130" t="s">
        <v>18</v>
      </c>
      <c r="AA56" s="131" t="s">
        <v>18</v>
      </c>
      <c r="AB56" s="132" t="s">
        <v>18</v>
      </c>
      <c r="AC56" s="133" t="s">
        <v>18</v>
      </c>
      <c r="AD56" s="134" t="s">
        <v>18</v>
      </c>
      <c r="AE56" s="135" t="s">
        <v>18</v>
      </c>
      <c r="AF56" s="136" t="s">
        <v>18</v>
      </c>
      <c r="AG56" s="137" t="s">
        <v>18</v>
      </c>
      <c r="AH56" s="138" t="s">
        <v>18</v>
      </c>
      <c r="AI56" s="139" t="s">
        <v>18</v>
      </c>
      <c r="AJ56" s="39"/>
      <c r="AK56" s="39"/>
    </row>
    <row r="57" spans="1:38" s="42" customFormat="1" ht="26.25" hidden="1" customHeight="1">
      <c r="A57" s="28"/>
      <c r="B57" s="29"/>
      <c r="C57" s="30"/>
      <c r="D57" s="31"/>
      <c r="E57" s="32">
        <f t="shared" si="6"/>
        <v>0</v>
      </c>
      <c r="F57" s="33"/>
      <c r="G57" s="33"/>
      <c r="H57" s="34">
        <f t="shared" si="15"/>
        <v>0</v>
      </c>
      <c r="I57" s="35"/>
      <c r="J57" s="36">
        <f t="shared" si="7"/>
        <v>-90</v>
      </c>
      <c r="K57" s="37"/>
      <c r="L57" s="38"/>
      <c r="M57" s="39"/>
      <c r="N57" s="96"/>
      <c r="O57" s="112"/>
      <c r="P57" s="38"/>
      <c r="Q57" s="40"/>
      <c r="R57" s="183"/>
      <c r="S57" s="184"/>
      <c r="T57" s="184"/>
      <c r="U57" s="184"/>
      <c r="V57" s="185"/>
      <c r="W57" s="48" t="s">
        <v>18</v>
      </c>
      <c r="X57" s="128" t="s">
        <v>18</v>
      </c>
      <c r="Y57" s="129" t="s">
        <v>18</v>
      </c>
      <c r="Z57" s="130" t="s">
        <v>18</v>
      </c>
      <c r="AA57" s="131" t="s">
        <v>18</v>
      </c>
      <c r="AB57" s="132" t="s">
        <v>18</v>
      </c>
      <c r="AC57" s="133" t="s">
        <v>18</v>
      </c>
      <c r="AD57" s="134" t="s">
        <v>18</v>
      </c>
      <c r="AE57" s="135" t="s">
        <v>18</v>
      </c>
      <c r="AF57" s="136" t="s">
        <v>18</v>
      </c>
      <c r="AG57" s="137" t="s">
        <v>18</v>
      </c>
      <c r="AH57" s="138" t="s">
        <v>18</v>
      </c>
      <c r="AI57" s="139" t="s">
        <v>18</v>
      </c>
      <c r="AJ57" s="39"/>
      <c r="AK57" s="39"/>
    </row>
    <row r="58" spans="1:38" s="42" customFormat="1" ht="26.25" hidden="1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7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89"/>
      <c r="S58" s="190"/>
      <c r="T58" s="190"/>
      <c r="U58" s="190"/>
      <c r="V58" s="191"/>
      <c r="W58" s="48"/>
      <c r="X58" s="128" t="s">
        <v>18</v>
      </c>
      <c r="Y58" s="129" t="s">
        <v>18</v>
      </c>
      <c r="Z58" s="130" t="s">
        <v>18</v>
      </c>
      <c r="AA58" s="131" t="s">
        <v>18</v>
      </c>
      <c r="AB58" s="132" t="s">
        <v>18</v>
      </c>
      <c r="AC58" s="133" t="s">
        <v>18</v>
      </c>
      <c r="AD58" s="134" t="s">
        <v>18</v>
      </c>
      <c r="AE58" s="135" t="s">
        <v>18</v>
      </c>
      <c r="AF58" s="136" t="s">
        <v>18</v>
      </c>
      <c r="AG58" s="137" t="s">
        <v>18</v>
      </c>
      <c r="AH58" s="138" t="s">
        <v>18</v>
      </c>
      <c r="AI58" s="139" t="s">
        <v>18</v>
      </c>
      <c r="AJ58" s="39" t="s">
        <v>18</v>
      </c>
      <c r="AK58" s="39" t="s">
        <v>18</v>
      </c>
    </row>
    <row r="59" spans="1:38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92"/>
      <c r="S59" s="193"/>
      <c r="T59" s="193"/>
      <c r="U59" s="193"/>
      <c r="V59" s="194"/>
      <c r="W59" s="121"/>
      <c r="X59" s="157"/>
      <c r="Y59" s="158"/>
      <c r="Z59" s="159"/>
      <c r="AA59" s="121"/>
      <c r="AB59" s="157"/>
      <c r="AC59" s="158"/>
      <c r="AD59" s="159"/>
      <c r="AE59" s="121"/>
      <c r="AF59" s="157"/>
      <c r="AG59" s="158"/>
      <c r="AH59" s="159"/>
      <c r="AI59" s="121"/>
      <c r="AJ59" s="121"/>
      <c r="AK59" s="121"/>
    </row>
    <row r="60" spans="1:38" s="66" customFormat="1" ht="30.75" customHeight="1">
      <c r="B60" s="67"/>
      <c r="D60" s="68"/>
      <c r="E60" s="69">
        <f>SUM(E2:E59)</f>
        <v>181</v>
      </c>
      <c r="F60" s="70">
        <f>SUM(F2:F59)</f>
        <v>10</v>
      </c>
      <c r="G60" s="70">
        <f>SUM(G2:G59)</f>
        <v>26</v>
      </c>
      <c r="H60" s="71">
        <f>E60-F60-G60</f>
        <v>145</v>
      </c>
      <c r="I60" s="72">
        <f>SUM(I2:I59)</f>
        <v>171</v>
      </c>
      <c r="J60" s="73" t="e">
        <f t="shared" ref="J60:Q60" si="16">SUM(J2:J59)</f>
        <v>#VALUE!</v>
      </c>
      <c r="K60" s="74">
        <f>SUM(K2:K59)</f>
        <v>85</v>
      </c>
      <c r="L60" s="75">
        <f>SUM(L2:L59)</f>
        <v>0</v>
      </c>
      <c r="M60" s="76">
        <f t="shared" si="16"/>
        <v>21</v>
      </c>
      <c r="N60" s="99">
        <f t="shared" si="16"/>
        <v>50</v>
      </c>
      <c r="O60" s="110">
        <f>SUM(O2:O59)</f>
        <v>14</v>
      </c>
      <c r="P60" s="104">
        <f t="shared" si="16"/>
        <v>2</v>
      </c>
      <c r="Q60" s="76">
        <f t="shared" si="16"/>
        <v>5</v>
      </c>
      <c r="R60" s="77">
        <f>SUM(L60:Q60)</f>
        <v>92</v>
      </c>
      <c r="S60" s="195" t="s">
        <v>19</v>
      </c>
      <c r="T60" s="196"/>
      <c r="U60" s="196"/>
      <c r="V60" s="197"/>
      <c r="W60" s="120">
        <f>SUM(W2:W59)</f>
        <v>126</v>
      </c>
      <c r="X60" s="128">
        <f>SUM(X2:X59)</f>
        <v>0</v>
      </c>
      <c r="Y60" s="129" t="s">
        <v>48</v>
      </c>
      <c r="Z60" s="130">
        <f>SUM(Z2:Z59)</f>
        <v>0</v>
      </c>
      <c r="AA60" s="160">
        <f>SUM(AA2:AA59)</f>
        <v>0</v>
      </c>
      <c r="AB60" s="132">
        <f>SUM(AB2:AB59)</f>
        <v>0</v>
      </c>
      <c r="AC60" s="133" t="s">
        <v>48</v>
      </c>
      <c r="AD60" s="134">
        <f>SUM(AD2:AD59)</f>
        <v>0</v>
      </c>
      <c r="AE60" s="161">
        <f>SUM(AE2:AE59)</f>
        <v>0</v>
      </c>
      <c r="AF60" s="162">
        <f>SUM(AF2:AF59)</f>
        <v>0</v>
      </c>
      <c r="AG60" s="137" t="s">
        <v>48</v>
      </c>
      <c r="AH60" s="163">
        <f>SUM(AH2:AH59)</f>
        <v>0</v>
      </c>
      <c r="AI60" s="164">
        <f>SUM(AI2:AI59)</f>
        <v>0</v>
      </c>
      <c r="AJ60" s="120">
        <f>SUM(AJ2:AJ59)</f>
        <v>50</v>
      </c>
      <c r="AK60" s="120">
        <f>SUM(AK2:AK59)</f>
        <v>35</v>
      </c>
      <c r="AL60" s="79">
        <f>SUM(AJ60:AK60)</f>
        <v>85</v>
      </c>
    </row>
    <row r="61" spans="1:38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86"/>
      <c r="T61" s="187"/>
      <c r="U61" s="187"/>
      <c r="V61" s="188"/>
    </row>
    <row r="62" spans="1:38" s="80" customFormat="1">
      <c r="A62"/>
      <c r="B62" s="1"/>
      <c r="I62" s="90">
        <f>I60+G60</f>
        <v>197</v>
      </c>
      <c r="J62" s="66"/>
      <c r="K62" s="91"/>
      <c r="M62" s="80">
        <f>L60+M60</f>
        <v>21</v>
      </c>
      <c r="R62" s="92"/>
      <c r="S62" s="92"/>
      <c r="T62" s="92"/>
      <c r="U62" s="92"/>
      <c r="V62" s="92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27"/>
      <c r="AK62" s="27"/>
    </row>
    <row r="63" spans="1:38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27"/>
      <c r="AK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1" priority="1" stopIfTrue="1" operator="equal">
      <formula>-90</formula>
    </cfRule>
  </conditionalFormatting>
  <conditionalFormatting sqref="J3:J58">
    <cfRule type="cellIs" dxfId="10" priority="2" operator="equal">
      <formula>0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93A2-0132-45ED-97F3-B408B5E9099A}">
  <sheetPr>
    <tabColor theme="1"/>
  </sheetPr>
  <dimension ref="A1:AM63"/>
  <sheetViews>
    <sheetView zoomScale="80" zoomScaleNormal="80" workbookViewId="0">
      <pane ySplit="2" topLeftCell="A44" activePane="bottomLeft" state="frozen"/>
      <selection sqref="A1:W1"/>
      <selection pane="bottomLeft" activeCell="B1" sqref="B1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66" bestFit="1" customWidth="1"/>
    <col min="26" max="26" width="2" style="66" bestFit="1" customWidth="1"/>
    <col min="27" max="29" width="3.625" style="66" bestFit="1" customWidth="1"/>
    <col min="30" max="30" width="2" style="66" bestFit="1" customWidth="1"/>
    <col min="31" max="33" width="3.625" style="66" bestFit="1" customWidth="1"/>
    <col min="34" max="34" width="2" style="66" bestFit="1" customWidth="1"/>
    <col min="35" max="36" width="3.625" style="66" bestFit="1" customWidth="1"/>
    <col min="37" max="38" width="3.625" style="27" bestFit="1" customWidth="1"/>
  </cols>
  <sheetData>
    <row r="1" spans="1:38" s="14" customFormat="1" ht="82.5">
      <c r="A1" s="125">
        <v>45374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77" t="s">
        <v>14</v>
      </c>
      <c r="S1" s="178"/>
      <c r="T1" s="178"/>
      <c r="U1" s="178"/>
      <c r="V1" s="179"/>
      <c r="W1" s="119" t="s">
        <v>15</v>
      </c>
      <c r="X1" s="144" t="s">
        <v>15</v>
      </c>
      <c r="Y1" s="145" t="s">
        <v>68</v>
      </c>
      <c r="Z1" s="146"/>
      <c r="AA1" s="147" t="s">
        <v>69</v>
      </c>
      <c r="AB1" s="148" t="s">
        <v>16</v>
      </c>
      <c r="AC1" s="149" t="s">
        <v>68</v>
      </c>
      <c r="AD1" s="150"/>
      <c r="AE1" s="151" t="s">
        <v>69</v>
      </c>
      <c r="AF1" s="152" t="s">
        <v>17</v>
      </c>
      <c r="AG1" s="153" t="s">
        <v>68</v>
      </c>
      <c r="AH1" s="154"/>
      <c r="AI1" s="155" t="s">
        <v>69</v>
      </c>
      <c r="AJ1" s="156" t="s">
        <v>70</v>
      </c>
      <c r="AK1" s="119" t="s">
        <v>16</v>
      </c>
      <c r="AL1" s="119" t="s">
        <v>17</v>
      </c>
    </row>
    <row r="2" spans="1:38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80"/>
      <c r="S2" s="181"/>
      <c r="T2" s="181"/>
      <c r="U2" s="181"/>
      <c r="V2" s="182"/>
      <c r="W2" s="121"/>
      <c r="X2" s="121"/>
      <c r="Y2" s="157"/>
      <c r="Z2" s="158"/>
      <c r="AA2" s="159"/>
      <c r="AB2" s="121"/>
      <c r="AC2" s="157"/>
      <c r="AD2" s="158"/>
      <c r="AE2" s="159"/>
      <c r="AF2" s="121"/>
      <c r="AG2" s="157"/>
      <c r="AH2" s="158"/>
      <c r="AI2" s="159"/>
      <c r="AJ2" s="121"/>
      <c r="AK2" s="121"/>
      <c r="AL2" s="121"/>
    </row>
    <row r="3" spans="1:38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83"/>
      <c r="S3" s="184"/>
      <c r="T3" s="184"/>
      <c r="U3" s="184"/>
      <c r="V3" s="185"/>
      <c r="W3" s="39" t="s">
        <v>18</v>
      </c>
      <c r="X3" s="48"/>
      <c r="Y3" s="128" t="s">
        <v>18</v>
      </c>
      <c r="Z3" s="129" t="s">
        <v>18</v>
      </c>
      <c r="AA3" s="130" t="s">
        <v>18</v>
      </c>
      <c r="AB3" s="131" t="s">
        <v>18</v>
      </c>
      <c r="AC3" s="132" t="s">
        <v>18</v>
      </c>
      <c r="AD3" s="133" t="s">
        <v>18</v>
      </c>
      <c r="AE3" s="134" t="s">
        <v>18</v>
      </c>
      <c r="AF3" s="135" t="s">
        <v>18</v>
      </c>
      <c r="AG3" s="136" t="s">
        <v>18</v>
      </c>
      <c r="AH3" s="137" t="s">
        <v>18</v>
      </c>
      <c r="AI3" s="138" t="s">
        <v>18</v>
      </c>
      <c r="AJ3" s="139" t="s">
        <v>18</v>
      </c>
      <c r="AK3" s="39"/>
      <c r="AL3" s="39"/>
    </row>
    <row r="4" spans="1:38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83"/>
      <c r="S4" s="184"/>
      <c r="T4" s="184"/>
      <c r="U4" s="184"/>
      <c r="V4" s="185"/>
      <c r="W4" s="39" t="s">
        <v>18</v>
      </c>
      <c r="X4" s="48" t="s">
        <v>18</v>
      </c>
      <c r="Y4" s="128"/>
      <c r="Z4" s="129" t="s">
        <v>48</v>
      </c>
      <c r="AA4" s="130"/>
      <c r="AB4" s="131">
        <f t="shared" ref="AB4:AB55" si="3">Y4+AA4</f>
        <v>0</v>
      </c>
      <c r="AC4" s="132"/>
      <c r="AD4" s="133" t="s">
        <v>48</v>
      </c>
      <c r="AE4" s="134"/>
      <c r="AF4" s="135">
        <f t="shared" ref="AF4:AF55" si="4">AC4+AE4</f>
        <v>0</v>
      </c>
      <c r="AG4" s="136"/>
      <c r="AH4" s="137" t="s">
        <v>48</v>
      </c>
      <c r="AI4" s="138"/>
      <c r="AJ4" s="139">
        <f t="shared" ref="AJ4:AJ55" si="5">AG4+AI4</f>
        <v>0</v>
      </c>
      <c r="AK4" s="39"/>
      <c r="AL4" s="39"/>
    </row>
    <row r="5" spans="1:38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83"/>
      <c r="S5" s="184"/>
      <c r="T5" s="184"/>
      <c r="U5" s="184"/>
      <c r="V5" s="185"/>
      <c r="W5" s="39" t="s">
        <v>18</v>
      </c>
      <c r="X5" s="48" t="s">
        <v>18</v>
      </c>
      <c r="Y5" s="128"/>
      <c r="Z5" s="129" t="s">
        <v>48</v>
      </c>
      <c r="AA5" s="130"/>
      <c r="AB5" s="131">
        <f t="shared" si="3"/>
        <v>0</v>
      </c>
      <c r="AC5" s="132"/>
      <c r="AD5" s="133" t="s">
        <v>48</v>
      </c>
      <c r="AE5" s="134"/>
      <c r="AF5" s="135">
        <f t="shared" si="4"/>
        <v>0</v>
      </c>
      <c r="AG5" s="136"/>
      <c r="AH5" s="137" t="s">
        <v>48</v>
      </c>
      <c r="AI5" s="138"/>
      <c r="AJ5" s="139">
        <f t="shared" si="5"/>
        <v>0</v>
      </c>
      <c r="AK5" s="39"/>
      <c r="AL5" s="39"/>
    </row>
    <row r="6" spans="1:38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83"/>
      <c r="S6" s="184"/>
      <c r="T6" s="184"/>
      <c r="U6" s="184"/>
      <c r="V6" s="185"/>
      <c r="W6" s="39" t="s">
        <v>18</v>
      </c>
      <c r="X6" s="48" t="s">
        <v>18</v>
      </c>
      <c r="Y6" s="128"/>
      <c r="Z6" s="129" t="s">
        <v>48</v>
      </c>
      <c r="AA6" s="130"/>
      <c r="AB6" s="131">
        <f t="shared" si="3"/>
        <v>0</v>
      </c>
      <c r="AC6" s="132"/>
      <c r="AD6" s="133" t="s">
        <v>48</v>
      </c>
      <c r="AE6" s="134"/>
      <c r="AF6" s="135">
        <f t="shared" si="4"/>
        <v>0</v>
      </c>
      <c r="AG6" s="136"/>
      <c r="AH6" s="137" t="s">
        <v>48</v>
      </c>
      <c r="AI6" s="138"/>
      <c r="AJ6" s="139">
        <f t="shared" si="5"/>
        <v>0</v>
      </c>
      <c r="AK6" s="39"/>
      <c r="AL6" s="39"/>
    </row>
    <row r="7" spans="1:38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83"/>
      <c r="S7" s="184"/>
      <c r="T7" s="184"/>
      <c r="U7" s="184"/>
      <c r="V7" s="185"/>
      <c r="W7" s="39" t="s">
        <v>18</v>
      </c>
      <c r="X7" s="48" t="s">
        <v>18</v>
      </c>
      <c r="Y7" s="128"/>
      <c r="Z7" s="129" t="s">
        <v>48</v>
      </c>
      <c r="AA7" s="130"/>
      <c r="AB7" s="131">
        <f t="shared" si="3"/>
        <v>0</v>
      </c>
      <c r="AC7" s="132"/>
      <c r="AD7" s="133" t="s">
        <v>48</v>
      </c>
      <c r="AE7" s="134"/>
      <c r="AF7" s="135">
        <f t="shared" si="4"/>
        <v>0</v>
      </c>
      <c r="AG7" s="136"/>
      <c r="AH7" s="137" t="s">
        <v>48</v>
      </c>
      <c r="AI7" s="138"/>
      <c r="AJ7" s="139">
        <f t="shared" si="5"/>
        <v>0</v>
      </c>
      <c r="AK7" s="39"/>
      <c r="AL7" s="39"/>
    </row>
    <row r="8" spans="1:38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83"/>
      <c r="S8" s="184"/>
      <c r="T8" s="184"/>
      <c r="U8" s="184"/>
      <c r="V8" s="185"/>
      <c r="W8" s="39" t="s">
        <v>18</v>
      </c>
      <c r="X8" s="48" t="s">
        <v>18</v>
      </c>
      <c r="Y8" s="128"/>
      <c r="Z8" s="129" t="s">
        <v>48</v>
      </c>
      <c r="AA8" s="130"/>
      <c r="AB8" s="131">
        <f t="shared" si="3"/>
        <v>0</v>
      </c>
      <c r="AC8" s="132"/>
      <c r="AD8" s="133" t="s">
        <v>48</v>
      </c>
      <c r="AE8" s="134"/>
      <c r="AF8" s="135">
        <f t="shared" si="4"/>
        <v>0</v>
      </c>
      <c r="AG8" s="136"/>
      <c r="AH8" s="137" t="s">
        <v>48</v>
      </c>
      <c r="AI8" s="138"/>
      <c r="AJ8" s="139">
        <f t="shared" si="5"/>
        <v>0</v>
      </c>
      <c r="AK8" s="39"/>
      <c r="AL8" s="39"/>
    </row>
    <row r="9" spans="1:38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83"/>
      <c r="S9" s="184"/>
      <c r="T9" s="184"/>
      <c r="U9" s="184"/>
      <c r="V9" s="185"/>
      <c r="W9" s="39" t="s">
        <v>18</v>
      </c>
      <c r="X9" s="48" t="s">
        <v>18</v>
      </c>
      <c r="Y9" s="128"/>
      <c r="Z9" s="129" t="s">
        <v>48</v>
      </c>
      <c r="AA9" s="130"/>
      <c r="AB9" s="131">
        <f t="shared" si="3"/>
        <v>0</v>
      </c>
      <c r="AC9" s="132"/>
      <c r="AD9" s="133" t="s">
        <v>48</v>
      </c>
      <c r="AE9" s="134"/>
      <c r="AF9" s="135">
        <f t="shared" si="4"/>
        <v>0</v>
      </c>
      <c r="AG9" s="136"/>
      <c r="AH9" s="137" t="s">
        <v>48</v>
      </c>
      <c r="AI9" s="138"/>
      <c r="AJ9" s="139">
        <f t="shared" si="5"/>
        <v>0</v>
      </c>
      <c r="AK9" s="39"/>
      <c r="AL9" s="39"/>
    </row>
    <row r="10" spans="1:38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83"/>
      <c r="S10" s="184"/>
      <c r="T10" s="184"/>
      <c r="U10" s="184"/>
      <c r="V10" s="185"/>
      <c r="W10" s="39" t="s">
        <v>18</v>
      </c>
      <c r="X10" s="48" t="s">
        <v>18</v>
      </c>
      <c r="Y10" s="128"/>
      <c r="Z10" s="129" t="s">
        <v>48</v>
      </c>
      <c r="AA10" s="130"/>
      <c r="AB10" s="131">
        <f t="shared" si="3"/>
        <v>0</v>
      </c>
      <c r="AC10" s="132"/>
      <c r="AD10" s="133" t="s">
        <v>48</v>
      </c>
      <c r="AE10" s="134"/>
      <c r="AF10" s="135">
        <f t="shared" si="4"/>
        <v>0</v>
      </c>
      <c r="AG10" s="136"/>
      <c r="AH10" s="137" t="s">
        <v>48</v>
      </c>
      <c r="AI10" s="138"/>
      <c r="AJ10" s="139">
        <f t="shared" si="5"/>
        <v>0</v>
      </c>
      <c r="AK10" s="39"/>
      <c r="AL10" s="39"/>
    </row>
    <row r="11" spans="1:38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6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83"/>
      <c r="S11" s="184"/>
      <c r="T11" s="184"/>
      <c r="U11" s="184"/>
      <c r="V11" s="185"/>
      <c r="W11" s="39" t="s">
        <v>18</v>
      </c>
      <c r="X11" s="48" t="s">
        <v>18</v>
      </c>
      <c r="Y11" s="128"/>
      <c r="Z11" s="129" t="s">
        <v>48</v>
      </c>
      <c r="AA11" s="130"/>
      <c r="AB11" s="131">
        <f t="shared" si="3"/>
        <v>0</v>
      </c>
      <c r="AC11" s="132"/>
      <c r="AD11" s="133" t="s">
        <v>48</v>
      </c>
      <c r="AE11" s="134"/>
      <c r="AF11" s="135">
        <f t="shared" si="4"/>
        <v>0</v>
      </c>
      <c r="AG11" s="136"/>
      <c r="AH11" s="137" t="s">
        <v>48</v>
      </c>
      <c r="AI11" s="138"/>
      <c r="AJ11" s="139">
        <f t="shared" si="5"/>
        <v>0</v>
      </c>
      <c r="AK11" s="39"/>
      <c r="AL11" s="39"/>
    </row>
    <row r="12" spans="1:38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6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83"/>
      <c r="S12" s="184"/>
      <c r="T12" s="184"/>
      <c r="U12" s="184"/>
      <c r="V12" s="185"/>
      <c r="W12" s="39" t="s">
        <v>18</v>
      </c>
      <c r="X12" s="48" t="s">
        <v>18</v>
      </c>
      <c r="Y12" s="128"/>
      <c r="Z12" s="129" t="s">
        <v>48</v>
      </c>
      <c r="AA12" s="130"/>
      <c r="AB12" s="131">
        <f t="shared" si="3"/>
        <v>0</v>
      </c>
      <c r="AC12" s="132"/>
      <c r="AD12" s="133" t="s">
        <v>48</v>
      </c>
      <c r="AE12" s="134"/>
      <c r="AF12" s="135">
        <f t="shared" si="4"/>
        <v>0</v>
      </c>
      <c r="AG12" s="136"/>
      <c r="AH12" s="137" t="s">
        <v>48</v>
      </c>
      <c r="AI12" s="138"/>
      <c r="AJ12" s="139">
        <f t="shared" si="5"/>
        <v>0</v>
      </c>
      <c r="AK12" s="39"/>
      <c r="AL12" s="39"/>
    </row>
    <row r="13" spans="1:38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6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83"/>
      <c r="S13" s="184"/>
      <c r="T13" s="184"/>
      <c r="U13" s="184"/>
      <c r="V13" s="185"/>
      <c r="W13" s="39" t="s">
        <v>18</v>
      </c>
      <c r="X13" s="48" t="s">
        <v>18</v>
      </c>
      <c r="Y13" s="128"/>
      <c r="Z13" s="129" t="s">
        <v>48</v>
      </c>
      <c r="AA13" s="130"/>
      <c r="AB13" s="131">
        <f t="shared" si="3"/>
        <v>0</v>
      </c>
      <c r="AC13" s="132"/>
      <c r="AD13" s="133" t="s">
        <v>48</v>
      </c>
      <c r="AE13" s="134"/>
      <c r="AF13" s="135">
        <f t="shared" si="4"/>
        <v>0</v>
      </c>
      <c r="AG13" s="136"/>
      <c r="AH13" s="137" t="s">
        <v>48</v>
      </c>
      <c r="AI13" s="138"/>
      <c r="AJ13" s="139">
        <f t="shared" si="5"/>
        <v>0</v>
      </c>
      <c r="AK13" s="39"/>
      <c r="AL13" s="39"/>
    </row>
    <row r="14" spans="1:38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6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83"/>
      <c r="S14" s="184"/>
      <c r="T14" s="184"/>
      <c r="U14" s="184"/>
      <c r="V14" s="185"/>
      <c r="W14" s="39" t="s">
        <v>18</v>
      </c>
      <c r="X14" s="48" t="s">
        <v>18</v>
      </c>
      <c r="Y14" s="128"/>
      <c r="Z14" s="129" t="s">
        <v>48</v>
      </c>
      <c r="AA14" s="130"/>
      <c r="AB14" s="131">
        <f t="shared" si="3"/>
        <v>0</v>
      </c>
      <c r="AC14" s="132"/>
      <c r="AD14" s="133" t="s">
        <v>48</v>
      </c>
      <c r="AE14" s="134"/>
      <c r="AF14" s="135">
        <f t="shared" si="4"/>
        <v>0</v>
      </c>
      <c r="AG14" s="136"/>
      <c r="AH14" s="137" t="s">
        <v>48</v>
      </c>
      <c r="AI14" s="138"/>
      <c r="AJ14" s="139">
        <f t="shared" si="5"/>
        <v>0</v>
      </c>
      <c r="AK14" s="39"/>
      <c r="AL14" s="39"/>
    </row>
    <row r="15" spans="1:38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6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83"/>
      <c r="S15" s="184"/>
      <c r="T15" s="184"/>
      <c r="U15" s="184"/>
      <c r="V15" s="185"/>
      <c r="W15" s="39" t="s">
        <v>18</v>
      </c>
      <c r="X15" s="48" t="s">
        <v>18</v>
      </c>
      <c r="Y15" s="128"/>
      <c r="Z15" s="129" t="s">
        <v>48</v>
      </c>
      <c r="AA15" s="130"/>
      <c r="AB15" s="131">
        <f t="shared" si="3"/>
        <v>0</v>
      </c>
      <c r="AC15" s="132"/>
      <c r="AD15" s="133" t="s">
        <v>48</v>
      </c>
      <c r="AE15" s="134"/>
      <c r="AF15" s="135">
        <f t="shared" si="4"/>
        <v>0</v>
      </c>
      <c r="AG15" s="136"/>
      <c r="AH15" s="137" t="s">
        <v>48</v>
      </c>
      <c r="AI15" s="138"/>
      <c r="AJ15" s="139">
        <f t="shared" si="5"/>
        <v>0</v>
      </c>
      <c r="AK15" s="39"/>
      <c r="AL15" s="39"/>
    </row>
    <row r="16" spans="1:38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6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83"/>
      <c r="S16" s="184"/>
      <c r="T16" s="184"/>
      <c r="U16" s="184"/>
      <c r="V16" s="185"/>
      <c r="W16" s="39" t="s">
        <v>18</v>
      </c>
      <c r="X16" s="48" t="s">
        <v>18</v>
      </c>
      <c r="Y16" s="128"/>
      <c r="Z16" s="129" t="s">
        <v>48</v>
      </c>
      <c r="AA16" s="130"/>
      <c r="AB16" s="131">
        <f t="shared" si="3"/>
        <v>0</v>
      </c>
      <c r="AC16" s="132"/>
      <c r="AD16" s="133" t="s">
        <v>48</v>
      </c>
      <c r="AE16" s="134"/>
      <c r="AF16" s="135">
        <f t="shared" si="4"/>
        <v>0</v>
      </c>
      <c r="AG16" s="136"/>
      <c r="AH16" s="137" t="s">
        <v>48</v>
      </c>
      <c r="AI16" s="138"/>
      <c r="AJ16" s="139">
        <f t="shared" si="5"/>
        <v>0</v>
      </c>
      <c r="AK16" s="39"/>
      <c r="AL16" s="39"/>
    </row>
    <row r="17" spans="1:38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6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83"/>
      <c r="S17" s="184"/>
      <c r="T17" s="184"/>
      <c r="U17" s="184"/>
      <c r="V17" s="185"/>
      <c r="W17" s="39" t="s">
        <v>18</v>
      </c>
      <c r="X17" s="48" t="s">
        <v>18</v>
      </c>
      <c r="Y17" s="128"/>
      <c r="Z17" s="129" t="s">
        <v>48</v>
      </c>
      <c r="AA17" s="130"/>
      <c r="AB17" s="131">
        <f t="shared" si="3"/>
        <v>0</v>
      </c>
      <c r="AC17" s="132"/>
      <c r="AD17" s="133" t="s">
        <v>48</v>
      </c>
      <c r="AE17" s="134"/>
      <c r="AF17" s="135">
        <f t="shared" si="4"/>
        <v>0</v>
      </c>
      <c r="AG17" s="136"/>
      <c r="AH17" s="137" t="s">
        <v>48</v>
      </c>
      <c r="AI17" s="138"/>
      <c r="AJ17" s="139">
        <f t="shared" si="5"/>
        <v>0</v>
      </c>
      <c r="AK17" s="39"/>
      <c r="AL17" s="39"/>
    </row>
    <row r="18" spans="1:38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6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83"/>
      <c r="S18" s="184"/>
      <c r="T18" s="184"/>
      <c r="U18" s="184"/>
      <c r="V18" s="185"/>
      <c r="W18" s="39" t="s">
        <v>18</v>
      </c>
      <c r="X18" s="48" t="s">
        <v>18</v>
      </c>
      <c r="Y18" s="128"/>
      <c r="Z18" s="129" t="s">
        <v>48</v>
      </c>
      <c r="AA18" s="130"/>
      <c r="AB18" s="131">
        <f t="shared" si="3"/>
        <v>0</v>
      </c>
      <c r="AC18" s="132"/>
      <c r="AD18" s="133" t="s">
        <v>48</v>
      </c>
      <c r="AE18" s="134"/>
      <c r="AF18" s="135">
        <f t="shared" si="4"/>
        <v>0</v>
      </c>
      <c r="AG18" s="136"/>
      <c r="AH18" s="137" t="s">
        <v>48</v>
      </c>
      <c r="AI18" s="138"/>
      <c r="AJ18" s="139">
        <f t="shared" si="5"/>
        <v>0</v>
      </c>
      <c r="AK18" s="39"/>
      <c r="AL18" s="39"/>
    </row>
    <row r="19" spans="1:38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83"/>
      <c r="S19" s="184"/>
      <c r="T19" s="184"/>
      <c r="U19" s="184"/>
      <c r="V19" s="185"/>
      <c r="W19" s="39" t="s">
        <v>18</v>
      </c>
      <c r="X19" s="48" t="s">
        <v>18</v>
      </c>
      <c r="Y19" s="128"/>
      <c r="Z19" s="129" t="s">
        <v>48</v>
      </c>
      <c r="AA19" s="130"/>
      <c r="AB19" s="131">
        <f t="shared" si="3"/>
        <v>0</v>
      </c>
      <c r="AC19" s="132"/>
      <c r="AD19" s="133" t="s">
        <v>48</v>
      </c>
      <c r="AE19" s="134"/>
      <c r="AF19" s="135">
        <f t="shared" si="4"/>
        <v>0</v>
      </c>
      <c r="AG19" s="136"/>
      <c r="AH19" s="137" t="s">
        <v>48</v>
      </c>
      <c r="AI19" s="138"/>
      <c r="AJ19" s="139">
        <f t="shared" si="5"/>
        <v>0</v>
      </c>
      <c r="AK19" s="39"/>
      <c r="AL19" s="39"/>
    </row>
    <row r="20" spans="1:38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" si="7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83"/>
      <c r="S20" s="184"/>
      <c r="T20" s="184"/>
      <c r="U20" s="184"/>
      <c r="V20" s="185"/>
      <c r="W20" s="39" t="s">
        <v>18</v>
      </c>
      <c r="X20" s="48" t="s">
        <v>18</v>
      </c>
      <c r="Y20" s="128"/>
      <c r="Z20" s="129" t="s">
        <v>48</v>
      </c>
      <c r="AA20" s="130"/>
      <c r="AB20" s="131">
        <f t="shared" si="3"/>
        <v>0</v>
      </c>
      <c r="AC20" s="132"/>
      <c r="AD20" s="133" t="s">
        <v>48</v>
      </c>
      <c r="AE20" s="134"/>
      <c r="AF20" s="135">
        <f t="shared" si="4"/>
        <v>0</v>
      </c>
      <c r="AG20" s="136"/>
      <c r="AH20" s="137" t="s">
        <v>48</v>
      </c>
      <c r="AI20" s="138"/>
      <c r="AJ20" s="139">
        <f t="shared" si="5"/>
        <v>0</v>
      </c>
      <c r="AK20" s="39"/>
      <c r="AL20" s="39"/>
    </row>
    <row r="21" spans="1:38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ref="H21:H24" si="8">E21-G21-F21</f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83"/>
      <c r="S21" s="184"/>
      <c r="T21" s="184"/>
      <c r="U21" s="184"/>
      <c r="V21" s="185"/>
      <c r="W21" s="39" t="s">
        <v>18</v>
      </c>
      <c r="X21" s="48" t="s">
        <v>18</v>
      </c>
      <c r="Y21" s="128"/>
      <c r="Z21" s="129" t="s">
        <v>48</v>
      </c>
      <c r="AA21" s="130"/>
      <c r="AB21" s="131">
        <f t="shared" si="3"/>
        <v>0</v>
      </c>
      <c r="AC21" s="132"/>
      <c r="AD21" s="133" t="s">
        <v>48</v>
      </c>
      <c r="AE21" s="134"/>
      <c r="AF21" s="135">
        <f t="shared" si="4"/>
        <v>0</v>
      </c>
      <c r="AG21" s="136"/>
      <c r="AH21" s="137" t="s">
        <v>48</v>
      </c>
      <c r="AI21" s="138"/>
      <c r="AJ21" s="139">
        <f t="shared" si="5"/>
        <v>0</v>
      </c>
      <c r="AK21" s="39"/>
      <c r="AL21" s="39"/>
    </row>
    <row r="22" spans="1:38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8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83"/>
      <c r="S22" s="184"/>
      <c r="T22" s="184"/>
      <c r="U22" s="184"/>
      <c r="V22" s="185"/>
      <c r="W22" s="39" t="s">
        <v>18</v>
      </c>
      <c r="X22" s="48" t="s">
        <v>18</v>
      </c>
      <c r="Y22" s="128"/>
      <c r="Z22" s="129" t="s">
        <v>48</v>
      </c>
      <c r="AA22" s="130"/>
      <c r="AB22" s="131">
        <f t="shared" si="3"/>
        <v>0</v>
      </c>
      <c r="AC22" s="132"/>
      <c r="AD22" s="133" t="s">
        <v>48</v>
      </c>
      <c r="AE22" s="134"/>
      <c r="AF22" s="135">
        <f t="shared" si="4"/>
        <v>0</v>
      </c>
      <c r="AG22" s="136"/>
      <c r="AH22" s="137" t="s">
        <v>48</v>
      </c>
      <c r="AI22" s="138"/>
      <c r="AJ22" s="139">
        <f t="shared" si="5"/>
        <v>0</v>
      </c>
      <c r="AK22" s="39"/>
      <c r="AL22" s="39"/>
    </row>
    <row r="23" spans="1:38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8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83"/>
      <c r="S23" s="184"/>
      <c r="T23" s="184"/>
      <c r="U23" s="184"/>
      <c r="V23" s="185"/>
      <c r="W23" s="39" t="s">
        <v>18</v>
      </c>
      <c r="X23" s="48" t="s">
        <v>18</v>
      </c>
      <c r="Y23" s="128"/>
      <c r="Z23" s="129" t="s">
        <v>48</v>
      </c>
      <c r="AA23" s="130"/>
      <c r="AB23" s="131">
        <f t="shared" si="3"/>
        <v>0</v>
      </c>
      <c r="AC23" s="132"/>
      <c r="AD23" s="133" t="s">
        <v>48</v>
      </c>
      <c r="AE23" s="134"/>
      <c r="AF23" s="135">
        <f t="shared" si="4"/>
        <v>0</v>
      </c>
      <c r="AG23" s="136"/>
      <c r="AH23" s="137" t="s">
        <v>48</v>
      </c>
      <c r="AI23" s="138"/>
      <c r="AJ23" s="139">
        <f t="shared" si="5"/>
        <v>0</v>
      </c>
      <c r="AK23" s="39"/>
      <c r="AL23" s="39"/>
    </row>
    <row r="24" spans="1:38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8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83"/>
      <c r="S24" s="184"/>
      <c r="T24" s="184"/>
      <c r="U24" s="184"/>
      <c r="V24" s="185"/>
      <c r="W24" s="39" t="s">
        <v>18</v>
      </c>
      <c r="X24" s="48" t="s">
        <v>18</v>
      </c>
      <c r="Y24" s="128"/>
      <c r="Z24" s="129" t="s">
        <v>48</v>
      </c>
      <c r="AA24" s="130"/>
      <c r="AB24" s="131">
        <f t="shared" si="3"/>
        <v>0</v>
      </c>
      <c r="AC24" s="132"/>
      <c r="AD24" s="133" t="s">
        <v>48</v>
      </c>
      <c r="AE24" s="134"/>
      <c r="AF24" s="135">
        <f t="shared" si="4"/>
        <v>0</v>
      </c>
      <c r="AG24" s="136"/>
      <c r="AH24" s="137" t="s">
        <v>48</v>
      </c>
      <c r="AI24" s="138"/>
      <c r="AJ24" s="139">
        <f t="shared" si="5"/>
        <v>0</v>
      </c>
      <c r="AK24" s="39"/>
      <c r="AL24" s="39"/>
    </row>
    <row r="25" spans="1:38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83"/>
      <c r="S25" s="184"/>
      <c r="T25" s="184"/>
      <c r="U25" s="184"/>
      <c r="V25" s="185"/>
      <c r="W25" s="39" t="s">
        <v>18</v>
      </c>
      <c r="X25" s="48" t="s">
        <v>18</v>
      </c>
      <c r="Y25" s="128"/>
      <c r="Z25" s="129" t="s">
        <v>48</v>
      </c>
      <c r="AA25" s="130"/>
      <c r="AB25" s="131">
        <f t="shared" si="3"/>
        <v>0</v>
      </c>
      <c r="AC25" s="132"/>
      <c r="AD25" s="133" t="s">
        <v>48</v>
      </c>
      <c r="AE25" s="134"/>
      <c r="AF25" s="135">
        <f t="shared" si="4"/>
        <v>0</v>
      </c>
      <c r="AG25" s="136"/>
      <c r="AH25" s="137" t="s">
        <v>48</v>
      </c>
      <c r="AI25" s="138"/>
      <c r="AJ25" s="139">
        <f t="shared" si="5"/>
        <v>0</v>
      </c>
      <c r="AK25" s="39"/>
      <c r="AL25" s="39"/>
    </row>
    <row r="26" spans="1:38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2" si="9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83"/>
      <c r="S26" s="184"/>
      <c r="T26" s="184"/>
      <c r="U26" s="184"/>
      <c r="V26" s="185"/>
      <c r="W26" s="39" t="s">
        <v>18</v>
      </c>
      <c r="X26" s="48" t="s">
        <v>18</v>
      </c>
      <c r="Y26" s="128"/>
      <c r="Z26" s="129" t="s">
        <v>48</v>
      </c>
      <c r="AA26" s="130"/>
      <c r="AB26" s="131">
        <f t="shared" si="3"/>
        <v>0</v>
      </c>
      <c r="AC26" s="132"/>
      <c r="AD26" s="133" t="s">
        <v>48</v>
      </c>
      <c r="AE26" s="134"/>
      <c r="AF26" s="135">
        <f t="shared" si="4"/>
        <v>0</v>
      </c>
      <c r="AG26" s="136"/>
      <c r="AH26" s="137" t="s">
        <v>48</v>
      </c>
      <c r="AI26" s="138"/>
      <c r="AJ26" s="139">
        <f t="shared" si="5"/>
        <v>0</v>
      </c>
      <c r="AK26" s="39"/>
      <c r="AL26" s="39"/>
    </row>
    <row r="27" spans="1:38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9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83"/>
      <c r="S27" s="184"/>
      <c r="T27" s="184"/>
      <c r="U27" s="184"/>
      <c r="V27" s="185"/>
      <c r="W27" s="39" t="s">
        <v>18</v>
      </c>
      <c r="X27" s="48" t="s">
        <v>18</v>
      </c>
      <c r="Y27" s="128"/>
      <c r="Z27" s="129" t="s">
        <v>48</v>
      </c>
      <c r="AA27" s="130"/>
      <c r="AB27" s="131">
        <f t="shared" si="3"/>
        <v>0</v>
      </c>
      <c r="AC27" s="132"/>
      <c r="AD27" s="133" t="s">
        <v>48</v>
      </c>
      <c r="AE27" s="134"/>
      <c r="AF27" s="135">
        <f t="shared" si="4"/>
        <v>0</v>
      </c>
      <c r="AG27" s="136"/>
      <c r="AH27" s="137" t="s">
        <v>48</v>
      </c>
      <c r="AI27" s="138"/>
      <c r="AJ27" s="139">
        <f t="shared" si="5"/>
        <v>0</v>
      </c>
      <c r="AK27" s="39"/>
      <c r="AL27" s="39"/>
    </row>
    <row r="28" spans="1:38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9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83"/>
      <c r="S28" s="184"/>
      <c r="T28" s="184"/>
      <c r="U28" s="184"/>
      <c r="V28" s="185"/>
      <c r="W28" s="39" t="s">
        <v>18</v>
      </c>
      <c r="X28" s="48" t="s">
        <v>18</v>
      </c>
      <c r="Y28" s="128"/>
      <c r="Z28" s="129" t="s">
        <v>48</v>
      </c>
      <c r="AA28" s="130"/>
      <c r="AB28" s="131">
        <f t="shared" si="3"/>
        <v>0</v>
      </c>
      <c r="AC28" s="132"/>
      <c r="AD28" s="133" t="s">
        <v>48</v>
      </c>
      <c r="AE28" s="134"/>
      <c r="AF28" s="135">
        <f t="shared" si="4"/>
        <v>0</v>
      </c>
      <c r="AG28" s="136"/>
      <c r="AH28" s="137" t="s">
        <v>48</v>
      </c>
      <c r="AI28" s="138"/>
      <c r="AJ28" s="139">
        <f t="shared" si="5"/>
        <v>0</v>
      </c>
      <c r="AK28" s="39"/>
      <c r="AL28" s="39"/>
    </row>
    <row r="29" spans="1:38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9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83"/>
      <c r="S29" s="184"/>
      <c r="T29" s="184"/>
      <c r="U29" s="184"/>
      <c r="V29" s="185"/>
      <c r="W29" s="39" t="s">
        <v>18</v>
      </c>
      <c r="X29" s="48" t="s">
        <v>18</v>
      </c>
      <c r="Y29" s="128"/>
      <c r="Z29" s="129" t="s">
        <v>48</v>
      </c>
      <c r="AA29" s="130"/>
      <c r="AB29" s="131">
        <f t="shared" si="3"/>
        <v>0</v>
      </c>
      <c r="AC29" s="132"/>
      <c r="AD29" s="133" t="s">
        <v>48</v>
      </c>
      <c r="AE29" s="134"/>
      <c r="AF29" s="135">
        <f t="shared" si="4"/>
        <v>0</v>
      </c>
      <c r="AG29" s="136"/>
      <c r="AH29" s="137" t="s">
        <v>48</v>
      </c>
      <c r="AI29" s="138"/>
      <c r="AJ29" s="139">
        <f t="shared" si="5"/>
        <v>0</v>
      </c>
      <c r="AK29" s="39"/>
      <c r="AL29" s="39"/>
    </row>
    <row r="30" spans="1:38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9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83"/>
      <c r="S30" s="184"/>
      <c r="T30" s="184"/>
      <c r="U30" s="184"/>
      <c r="V30" s="185"/>
      <c r="W30" s="39" t="s">
        <v>18</v>
      </c>
      <c r="X30" s="48" t="s">
        <v>18</v>
      </c>
      <c r="Y30" s="128"/>
      <c r="Z30" s="129" t="s">
        <v>48</v>
      </c>
      <c r="AA30" s="130"/>
      <c r="AB30" s="131">
        <f t="shared" si="3"/>
        <v>0</v>
      </c>
      <c r="AC30" s="132"/>
      <c r="AD30" s="133" t="s">
        <v>48</v>
      </c>
      <c r="AE30" s="134"/>
      <c r="AF30" s="135">
        <f t="shared" si="4"/>
        <v>0</v>
      </c>
      <c r="AG30" s="136"/>
      <c r="AH30" s="137" t="s">
        <v>48</v>
      </c>
      <c r="AI30" s="138"/>
      <c r="AJ30" s="139">
        <f t="shared" si="5"/>
        <v>0</v>
      </c>
      <c r="AK30" s="39"/>
      <c r="AL30" s="39"/>
    </row>
    <row r="31" spans="1:38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9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83"/>
      <c r="S31" s="184"/>
      <c r="T31" s="184"/>
      <c r="U31" s="184"/>
      <c r="V31" s="185"/>
      <c r="W31" s="39" t="s">
        <v>18</v>
      </c>
      <c r="X31" s="48" t="s">
        <v>18</v>
      </c>
      <c r="Y31" s="128"/>
      <c r="Z31" s="129" t="s">
        <v>48</v>
      </c>
      <c r="AA31" s="130"/>
      <c r="AB31" s="131">
        <f t="shared" si="3"/>
        <v>0</v>
      </c>
      <c r="AC31" s="132"/>
      <c r="AD31" s="133" t="s">
        <v>48</v>
      </c>
      <c r="AE31" s="134"/>
      <c r="AF31" s="135">
        <f t="shared" si="4"/>
        <v>0</v>
      </c>
      <c r="AG31" s="136"/>
      <c r="AH31" s="137" t="s">
        <v>48</v>
      </c>
      <c r="AI31" s="138"/>
      <c r="AJ31" s="139">
        <f t="shared" si="5"/>
        <v>0</v>
      </c>
      <c r="AK31" s="39"/>
      <c r="AL31" s="39"/>
    </row>
    <row r="32" spans="1:38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9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83"/>
      <c r="S32" s="184"/>
      <c r="T32" s="184"/>
      <c r="U32" s="184"/>
      <c r="V32" s="185"/>
      <c r="W32" s="39" t="s">
        <v>18</v>
      </c>
      <c r="X32" s="48" t="s">
        <v>18</v>
      </c>
      <c r="Y32" s="128"/>
      <c r="Z32" s="129" t="s">
        <v>48</v>
      </c>
      <c r="AA32" s="130"/>
      <c r="AB32" s="131">
        <f t="shared" si="3"/>
        <v>0</v>
      </c>
      <c r="AC32" s="132"/>
      <c r="AD32" s="133" t="s">
        <v>48</v>
      </c>
      <c r="AE32" s="134"/>
      <c r="AF32" s="135">
        <f t="shared" si="4"/>
        <v>0</v>
      </c>
      <c r="AG32" s="136"/>
      <c r="AH32" s="137" t="s">
        <v>48</v>
      </c>
      <c r="AI32" s="138"/>
      <c r="AJ32" s="139">
        <f t="shared" si="5"/>
        <v>0</v>
      </c>
      <c r="AK32" s="39"/>
      <c r="AL32" s="39"/>
    </row>
    <row r="33" spans="1:38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ref="H33:H34" si="10">E33-G33-F33</f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83"/>
      <c r="S33" s="184"/>
      <c r="T33" s="184"/>
      <c r="U33" s="184"/>
      <c r="V33" s="185"/>
      <c r="W33" s="39" t="s">
        <v>18</v>
      </c>
      <c r="X33" s="48" t="s">
        <v>18</v>
      </c>
      <c r="Y33" s="128"/>
      <c r="Z33" s="129" t="s">
        <v>48</v>
      </c>
      <c r="AA33" s="130"/>
      <c r="AB33" s="131">
        <f t="shared" si="3"/>
        <v>0</v>
      </c>
      <c r="AC33" s="132"/>
      <c r="AD33" s="133" t="s">
        <v>48</v>
      </c>
      <c r="AE33" s="134"/>
      <c r="AF33" s="135">
        <f t="shared" si="4"/>
        <v>0</v>
      </c>
      <c r="AG33" s="136"/>
      <c r="AH33" s="137" t="s">
        <v>48</v>
      </c>
      <c r="AI33" s="138"/>
      <c r="AJ33" s="139">
        <f t="shared" si="5"/>
        <v>0</v>
      </c>
      <c r="AK33" s="39"/>
      <c r="AL33" s="39"/>
    </row>
    <row r="34" spans="1:38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10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83"/>
      <c r="S34" s="184"/>
      <c r="T34" s="184"/>
      <c r="U34" s="184"/>
      <c r="V34" s="185"/>
      <c r="W34" s="39" t="s">
        <v>18</v>
      </c>
      <c r="X34" s="48" t="s">
        <v>18</v>
      </c>
      <c r="Y34" s="128"/>
      <c r="Z34" s="129" t="s">
        <v>48</v>
      </c>
      <c r="AA34" s="130"/>
      <c r="AB34" s="131">
        <f t="shared" si="3"/>
        <v>0</v>
      </c>
      <c r="AC34" s="132"/>
      <c r="AD34" s="133" t="s">
        <v>48</v>
      </c>
      <c r="AE34" s="134"/>
      <c r="AF34" s="135">
        <f t="shared" si="4"/>
        <v>0</v>
      </c>
      <c r="AG34" s="136"/>
      <c r="AH34" s="137" t="s">
        <v>48</v>
      </c>
      <c r="AI34" s="138"/>
      <c r="AJ34" s="139">
        <f t="shared" si="5"/>
        <v>0</v>
      </c>
      <c r="AK34" s="39"/>
      <c r="AL34" s="39"/>
    </row>
    <row r="35" spans="1:38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83"/>
      <c r="S35" s="184"/>
      <c r="T35" s="184"/>
      <c r="U35" s="184"/>
      <c r="V35" s="185"/>
      <c r="W35" s="39" t="s">
        <v>18</v>
      </c>
      <c r="X35" s="48" t="s">
        <v>18</v>
      </c>
      <c r="Y35" s="128"/>
      <c r="Z35" s="129" t="s">
        <v>48</v>
      </c>
      <c r="AA35" s="130"/>
      <c r="AB35" s="131">
        <f t="shared" si="3"/>
        <v>0</v>
      </c>
      <c r="AC35" s="132"/>
      <c r="AD35" s="133" t="s">
        <v>48</v>
      </c>
      <c r="AE35" s="134"/>
      <c r="AF35" s="135">
        <f t="shared" si="4"/>
        <v>0</v>
      </c>
      <c r="AG35" s="136"/>
      <c r="AH35" s="137" t="s">
        <v>48</v>
      </c>
      <c r="AI35" s="138"/>
      <c r="AJ35" s="139">
        <f t="shared" si="5"/>
        <v>0</v>
      </c>
      <c r="AK35" s="39"/>
      <c r="AL35" s="39"/>
    </row>
    <row r="36" spans="1:38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11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83"/>
      <c r="S36" s="184"/>
      <c r="T36" s="184"/>
      <c r="U36" s="184"/>
      <c r="V36" s="185"/>
      <c r="W36" s="39" t="s">
        <v>18</v>
      </c>
      <c r="X36" s="48" t="s">
        <v>18</v>
      </c>
      <c r="Y36" s="128"/>
      <c r="Z36" s="129" t="s">
        <v>48</v>
      </c>
      <c r="AA36" s="130"/>
      <c r="AB36" s="131">
        <f t="shared" si="3"/>
        <v>0</v>
      </c>
      <c r="AC36" s="132"/>
      <c r="AD36" s="133" t="s">
        <v>48</v>
      </c>
      <c r="AE36" s="134"/>
      <c r="AF36" s="135">
        <f t="shared" si="4"/>
        <v>0</v>
      </c>
      <c r="AG36" s="136"/>
      <c r="AH36" s="137" t="s">
        <v>48</v>
      </c>
      <c r="AI36" s="138"/>
      <c r="AJ36" s="139">
        <f t="shared" si="5"/>
        <v>0</v>
      </c>
      <c r="AK36" s="39"/>
      <c r="AL36" s="39"/>
    </row>
    <row r="37" spans="1:38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11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83"/>
      <c r="S37" s="184"/>
      <c r="T37" s="184"/>
      <c r="U37" s="184"/>
      <c r="V37" s="185"/>
      <c r="W37" s="39" t="s">
        <v>18</v>
      </c>
      <c r="X37" s="48" t="s">
        <v>18</v>
      </c>
      <c r="Y37" s="128"/>
      <c r="Z37" s="129" t="s">
        <v>48</v>
      </c>
      <c r="AA37" s="130"/>
      <c r="AB37" s="131">
        <f t="shared" si="3"/>
        <v>0</v>
      </c>
      <c r="AC37" s="132"/>
      <c r="AD37" s="133" t="s">
        <v>48</v>
      </c>
      <c r="AE37" s="134"/>
      <c r="AF37" s="135">
        <f t="shared" si="4"/>
        <v>0</v>
      </c>
      <c r="AG37" s="136"/>
      <c r="AH37" s="137" t="s">
        <v>48</v>
      </c>
      <c r="AI37" s="138"/>
      <c r="AJ37" s="139">
        <f t="shared" si="5"/>
        <v>0</v>
      </c>
      <c r="AK37" s="39"/>
      <c r="AL37" s="39"/>
    </row>
    <row r="38" spans="1:38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11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83"/>
      <c r="S38" s="184"/>
      <c r="T38" s="184"/>
      <c r="U38" s="184"/>
      <c r="V38" s="185"/>
      <c r="W38" s="39" t="s">
        <v>18</v>
      </c>
      <c r="X38" s="48" t="s">
        <v>18</v>
      </c>
      <c r="Y38" s="128"/>
      <c r="Z38" s="129" t="s">
        <v>48</v>
      </c>
      <c r="AA38" s="130"/>
      <c r="AB38" s="131">
        <f t="shared" si="3"/>
        <v>0</v>
      </c>
      <c r="AC38" s="132"/>
      <c r="AD38" s="133" t="s">
        <v>48</v>
      </c>
      <c r="AE38" s="134"/>
      <c r="AF38" s="135">
        <f t="shared" si="4"/>
        <v>0</v>
      </c>
      <c r="AG38" s="136"/>
      <c r="AH38" s="137" t="s">
        <v>48</v>
      </c>
      <c r="AI38" s="138"/>
      <c r="AJ38" s="139">
        <f t="shared" si="5"/>
        <v>0</v>
      </c>
      <c r="AK38" s="39"/>
      <c r="AL38" s="39"/>
    </row>
    <row r="39" spans="1:38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11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83"/>
      <c r="S39" s="184"/>
      <c r="T39" s="184"/>
      <c r="U39" s="184"/>
      <c r="V39" s="185"/>
      <c r="W39" s="39" t="s">
        <v>18</v>
      </c>
      <c r="X39" s="48" t="s">
        <v>18</v>
      </c>
      <c r="Y39" s="128"/>
      <c r="Z39" s="129" t="s">
        <v>48</v>
      </c>
      <c r="AA39" s="130"/>
      <c r="AB39" s="131">
        <f t="shared" si="3"/>
        <v>0</v>
      </c>
      <c r="AC39" s="132"/>
      <c r="AD39" s="133" t="s">
        <v>48</v>
      </c>
      <c r="AE39" s="134"/>
      <c r="AF39" s="135">
        <f t="shared" si="4"/>
        <v>0</v>
      </c>
      <c r="AG39" s="136"/>
      <c r="AH39" s="137" t="s">
        <v>48</v>
      </c>
      <c r="AI39" s="138"/>
      <c r="AJ39" s="139">
        <f t="shared" si="5"/>
        <v>0</v>
      </c>
      <c r="AK39" s="39"/>
      <c r="AL39" s="39"/>
    </row>
    <row r="40" spans="1:38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11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83"/>
      <c r="S40" s="184"/>
      <c r="T40" s="184"/>
      <c r="U40" s="184"/>
      <c r="V40" s="185"/>
      <c r="W40" s="39" t="s">
        <v>18</v>
      </c>
      <c r="X40" s="48" t="s">
        <v>18</v>
      </c>
      <c r="Y40" s="128"/>
      <c r="Z40" s="129" t="s">
        <v>48</v>
      </c>
      <c r="AA40" s="130"/>
      <c r="AB40" s="131">
        <f t="shared" si="3"/>
        <v>0</v>
      </c>
      <c r="AC40" s="132"/>
      <c r="AD40" s="133" t="s">
        <v>48</v>
      </c>
      <c r="AE40" s="134"/>
      <c r="AF40" s="135">
        <f t="shared" si="4"/>
        <v>0</v>
      </c>
      <c r="AG40" s="136"/>
      <c r="AH40" s="137" t="s">
        <v>48</v>
      </c>
      <c r="AI40" s="138"/>
      <c r="AJ40" s="139">
        <f t="shared" si="5"/>
        <v>0</v>
      </c>
      <c r="AK40" s="39"/>
      <c r="AL40" s="39"/>
    </row>
    <row r="41" spans="1:38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11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83"/>
      <c r="S41" s="184"/>
      <c r="T41" s="184"/>
      <c r="U41" s="184"/>
      <c r="V41" s="185"/>
      <c r="W41" s="39" t="s">
        <v>18</v>
      </c>
      <c r="X41" s="48" t="s">
        <v>18</v>
      </c>
      <c r="Y41" s="128"/>
      <c r="Z41" s="129" t="s">
        <v>48</v>
      </c>
      <c r="AA41" s="130"/>
      <c r="AB41" s="131">
        <f t="shared" si="3"/>
        <v>0</v>
      </c>
      <c r="AC41" s="132"/>
      <c r="AD41" s="133" t="s">
        <v>48</v>
      </c>
      <c r="AE41" s="134"/>
      <c r="AF41" s="135">
        <f t="shared" si="4"/>
        <v>0</v>
      </c>
      <c r="AG41" s="136"/>
      <c r="AH41" s="137" t="s">
        <v>48</v>
      </c>
      <c r="AI41" s="138"/>
      <c r="AJ41" s="139">
        <f t="shared" si="5"/>
        <v>0</v>
      </c>
      <c r="AK41" s="39"/>
      <c r="AL41" s="39"/>
    </row>
    <row r="42" spans="1:38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11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83"/>
      <c r="S42" s="184"/>
      <c r="T42" s="184"/>
      <c r="U42" s="184"/>
      <c r="V42" s="185"/>
      <c r="W42" s="39" t="s">
        <v>18</v>
      </c>
      <c r="X42" s="48" t="s">
        <v>18</v>
      </c>
      <c r="Y42" s="128"/>
      <c r="Z42" s="129" t="s">
        <v>48</v>
      </c>
      <c r="AA42" s="130"/>
      <c r="AB42" s="131">
        <f t="shared" si="3"/>
        <v>0</v>
      </c>
      <c r="AC42" s="132"/>
      <c r="AD42" s="133" t="s">
        <v>48</v>
      </c>
      <c r="AE42" s="134"/>
      <c r="AF42" s="135">
        <f t="shared" si="4"/>
        <v>0</v>
      </c>
      <c r="AG42" s="136"/>
      <c r="AH42" s="137" t="s">
        <v>48</v>
      </c>
      <c r="AI42" s="138"/>
      <c r="AJ42" s="139">
        <f t="shared" si="5"/>
        <v>0</v>
      </c>
      <c r="AK42" s="39"/>
      <c r="AL42" s="39"/>
    </row>
    <row r="43" spans="1:38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83"/>
      <c r="S43" s="184"/>
      <c r="T43" s="184"/>
      <c r="U43" s="184"/>
      <c r="V43" s="185"/>
      <c r="W43" s="39" t="s">
        <v>18</v>
      </c>
      <c r="X43" s="48" t="s">
        <v>18</v>
      </c>
      <c r="Y43" s="128"/>
      <c r="Z43" s="129" t="s">
        <v>48</v>
      </c>
      <c r="AA43" s="130"/>
      <c r="AB43" s="131">
        <f t="shared" si="3"/>
        <v>0</v>
      </c>
      <c r="AC43" s="132"/>
      <c r="AD43" s="133" t="s">
        <v>48</v>
      </c>
      <c r="AE43" s="134"/>
      <c r="AF43" s="135">
        <f t="shared" si="4"/>
        <v>0</v>
      </c>
      <c r="AG43" s="136"/>
      <c r="AH43" s="137" t="s">
        <v>48</v>
      </c>
      <c r="AI43" s="138"/>
      <c r="AJ43" s="139">
        <f t="shared" si="5"/>
        <v>0</v>
      </c>
      <c r="AK43" s="39"/>
      <c r="AL43" s="39"/>
    </row>
    <row r="44" spans="1:38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12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83"/>
      <c r="S44" s="184"/>
      <c r="T44" s="184"/>
      <c r="U44" s="184"/>
      <c r="V44" s="185"/>
      <c r="W44" s="39" t="s">
        <v>18</v>
      </c>
      <c r="X44" s="48" t="s">
        <v>18</v>
      </c>
      <c r="Y44" s="128"/>
      <c r="Z44" s="129" t="s">
        <v>48</v>
      </c>
      <c r="AA44" s="130"/>
      <c r="AB44" s="131">
        <f t="shared" si="3"/>
        <v>0</v>
      </c>
      <c r="AC44" s="132"/>
      <c r="AD44" s="133" t="s">
        <v>48</v>
      </c>
      <c r="AE44" s="134"/>
      <c r="AF44" s="135">
        <f t="shared" si="4"/>
        <v>0</v>
      </c>
      <c r="AG44" s="136"/>
      <c r="AH44" s="137" t="s">
        <v>48</v>
      </c>
      <c r="AI44" s="138"/>
      <c r="AJ44" s="139">
        <f t="shared" si="5"/>
        <v>0</v>
      </c>
      <c r="AK44" s="39"/>
      <c r="AL44" s="39"/>
    </row>
    <row r="45" spans="1:38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12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83"/>
      <c r="S45" s="184"/>
      <c r="T45" s="184"/>
      <c r="U45" s="184"/>
      <c r="V45" s="185"/>
      <c r="W45" s="39" t="s">
        <v>18</v>
      </c>
      <c r="X45" s="48" t="s">
        <v>18</v>
      </c>
      <c r="Y45" s="128"/>
      <c r="Z45" s="129" t="s">
        <v>48</v>
      </c>
      <c r="AA45" s="130"/>
      <c r="AB45" s="131">
        <f t="shared" si="3"/>
        <v>0</v>
      </c>
      <c r="AC45" s="132"/>
      <c r="AD45" s="133" t="s">
        <v>48</v>
      </c>
      <c r="AE45" s="134"/>
      <c r="AF45" s="135">
        <f t="shared" si="4"/>
        <v>0</v>
      </c>
      <c r="AG45" s="136"/>
      <c r="AH45" s="137" t="s">
        <v>48</v>
      </c>
      <c r="AI45" s="138"/>
      <c r="AJ45" s="139">
        <f t="shared" si="5"/>
        <v>0</v>
      </c>
      <c r="AK45" s="39"/>
      <c r="AL45" s="39"/>
    </row>
    <row r="46" spans="1:38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12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83"/>
      <c r="S46" s="184"/>
      <c r="T46" s="184"/>
      <c r="U46" s="184"/>
      <c r="V46" s="185"/>
      <c r="W46" s="39" t="s">
        <v>18</v>
      </c>
      <c r="X46" s="48" t="s">
        <v>18</v>
      </c>
      <c r="Y46" s="128"/>
      <c r="Z46" s="129" t="s">
        <v>48</v>
      </c>
      <c r="AA46" s="130"/>
      <c r="AB46" s="131">
        <f t="shared" si="3"/>
        <v>0</v>
      </c>
      <c r="AC46" s="132"/>
      <c r="AD46" s="133" t="s">
        <v>48</v>
      </c>
      <c r="AE46" s="134"/>
      <c r="AF46" s="135">
        <f t="shared" si="4"/>
        <v>0</v>
      </c>
      <c r="AG46" s="136"/>
      <c r="AH46" s="137" t="s">
        <v>48</v>
      </c>
      <c r="AI46" s="138"/>
      <c r="AJ46" s="139">
        <f t="shared" si="5"/>
        <v>0</v>
      </c>
      <c r="AK46" s="39"/>
      <c r="AL46" s="39"/>
    </row>
    <row r="47" spans="1:38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12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83"/>
      <c r="S47" s="184"/>
      <c r="T47" s="184"/>
      <c r="U47" s="184"/>
      <c r="V47" s="185"/>
      <c r="W47" s="39" t="s">
        <v>18</v>
      </c>
      <c r="X47" s="48" t="s">
        <v>18</v>
      </c>
      <c r="Y47" s="128"/>
      <c r="Z47" s="129" t="s">
        <v>48</v>
      </c>
      <c r="AA47" s="130"/>
      <c r="AB47" s="131">
        <f t="shared" si="3"/>
        <v>0</v>
      </c>
      <c r="AC47" s="132"/>
      <c r="AD47" s="133" t="s">
        <v>48</v>
      </c>
      <c r="AE47" s="134"/>
      <c r="AF47" s="135">
        <f t="shared" si="4"/>
        <v>0</v>
      </c>
      <c r="AG47" s="136"/>
      <c r="AH47" s="137" t="s">
        <v>48</v>
      </c>
      <c r="AI47" s="138"/>
      <c r="AJ47" s="139">
        <f t="shared" si="5"/>
        <v>0</v>
      </c>
      <c r="AK47" s="39"/>
      <c r="AL47" s="39"/>
    </row>
    <row r="48" spans="1:38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12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83"/>
      <c r="S48" s="184"/>
      <c r="T48" s="184"/>
      <c r="U48" s="184"/>
      <c r="V48" s="185"/>
      <c r="W48" s="39" t="s">
        <v>18</v>
      </c>
      <c r="X48" s="48" t="s">
        <v>18</v>
      </c>
      <c r="Y48" s="128"/>
      <c r="Z48" s="129" t="s">
        <v>48</v>
      </c>
      <c r="AA48" s="130"/>
      <c r="AB48" s="131">
        <f t="shared" si="3"/>
        <v>0</v>
      </c>
      <c r="AC48" s="132"/>
      <c r="AD48" s="133" t="s">
        <v>48</v>
      </c>
      <c r="AE48" s="134"/>
      <c r="AF48" s="135">
        <f t="shared" si="4"/>
        <v>0</v>
      </c>
      <c r="AG48" s="136"/>
      <c r="AH48" s="137" t="s">
        <v>48</v>
      </c>
      <c r="AI48" s="138"/>
      <c r="AJ48" s="139">
        <f t="shared" si="5"/>
        <v>0</v>
      </c>
      <c r="AK48" s="39"/>
      <c r="AL48" s="39"/>
    </row>
    <row r="49" spans="1:39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12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83"/>
      <c r="S49" s="184"/>
      <c r="T49" s="184"/>
      <c r="U49" s="184"/>
      <c r="V49" s="185"/>
      <c r="W49" s="39" t="s">
        <v>18</v>
      </c>
      <c r="X49" s="48" t="s">
        <v>18</v>
      </c>
      <c r="Y49" s="128"/>
      <c r="Z49" s="129" t="s">
        <v>48</v>
      </c>
      <c r="AA49" s="130"/>
      <c r="AB49" s="131">
        <f t="shared" si="3"/>
        <v>0</v>
      </c>
      <c r="AC49" s="132"/>
      <c r="AD49" s="133" t="s">
        <v>48</v>
      </c>
      <c r="AE49" s="134"/>
      <c r="AF49" s="135">
        <f t="shared" si="4"/>
        <v>0</v>
      </c>
      <c r="AG49" s="136"/>
      <c r="AH49" s="137" t="s">
        <v>48</v>
      </c>
      <c r="AI49" s="138"/>
      <c r="AJ49" s="139">
        <f t="shared" si="5"/>
        <v>0</v>
      </c>
      <c r="AK49" s="39"/>
      <c r="AL49" s="39"/>
    </row>
    <row r="50" spans="1:39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83"/>
      <c r="S50" s="184"/>
      <c r="T50" s="184"/>
      <c r="U50" s="184"/>
      <c r="V50" s="185"/>
      <c r="W50" s="39" t="s">
        <v>18</v>
      </c>
      <c r="X50" s="48" t="s">
        <v>18</v>
      </c>
      <c r="Y50" s="128"/>
      <c r="Z50" s="129" t="s">
        <v>48</v>
      </c>
      <c r="AA50" s="130"/>
      <c r="AB50" s="131">
        <f t="shared" si="3"/>
        <v>0</v>
      </c>
      <c r="AC50" s="132"/>
      <c r="AD50" s="133" t="s">
        <v>48</v>
      </c>
      <c r="AE50" s="134"/>
      <c r="AF50" s="135">
        <f t="shared" si="4"/>
        <v>0</v>
      </c>
      <c r="AG50" s="136"/>
      <c r="AH50" s="137" t="s">
        <v>48</v>
      </c>
      <c r="AI50" s="138"/>
      <c r="AJ50" s="139">
        <f t="shared" si="5"/>
        <v>0</v>
      </c>
      <c r="AK50" s="39"/>
      <c r="AL50" s="39"/>
    </row>
    <row r="51" spans="1:39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13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83"/>
      <c r="S51" s="184"/>
      <c r="T51" s="184"/>
      <c r="U51" s="184"/>
      <c r="V51" s="185"/>
      <c r="W51" s="39" t="s">
        <v>18</v>
      </c>
      <c r="X51" s="48" t="s">
        <v>18</v>
      </c>
      <c r="Y51" s="128"/>
      <c r="Z51" s="129" t="s">
        <v>48</v>
      </c>
      <c r="AA51" s="130"/>
      <c r="AB51" s="131">
        <f t="shared" si="3"/>
        <v>0</v>
      </c>
      <c r="AC51" s="132"/>
      <c r="AD51" s="133" t="s">
        <v>48</v>
      </c>
      <c r="AE51" s="134"/>
      <c r="AF51" s="135">
        <f t="shared" si="4"/>
        <v>0</v>
      </c>
      <c r="AG51" s="136"/>
      <c r="AH51" s="137" t="s">
        <v>48</v>
      </c>
      <c r="AI51" s="138"/>
      <c r="AJ51" s="139">
        <f t="shared" si="5"/>
        <v>0</v>
      </c>
      <c r="AK51" s="39"/>
      <c r="AL51" s="39"/>
    </row>
    <row r="52" spans="1:39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13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83"/>
      <c r="S52" s="184"/>
      <c r="T52" s="184"/>
      <c r="U52" s="184"/>
      <c r="V52" s="185"/>
      <c r="W52" s="39" t="s">
        <v>18</v>
      </c>
      <c r="X52" s="48" t="s">
        <v>18</v>
      </c>
      <c r="Y52" s="128"/>
      <c r="Z52" s="129" t="s">
        <v>48</v>
      </c>
      <c r="AA52" s="130"/>
      <c r="AB52" s="131">
        <f t="shared" si="3"/>
        <v>0</v>
      </c>
      <c r="AC52" s="132"/>
      <c r="AD52" s="133" t="s">
        <v>48</v>
      </c>
      <c r="AE52" s="134"/>
      <c r="AF52" s="135">
        <f t="shared" si="4"/>
        <v>0</v>
      </c>
      <c r="AG52" s="136"/>
      <c r="AH52" s="137" t="s">
        <v>48</v>
      </c>
      <c r="AI52" s="138"/>
      <c r="AJ52" s="139">
        <f t="shared" si="5"/>
        <v>0</v>
      </c>
      <c r="AK52" s="39"/>
      <c r="AL52" s="39"/>
    </row>
    <row r="53" spans="1:39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13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83"/>
      <c r="S53" s="184"/>
      <c r="T53" s="184"/>
      <c r="U53" s="184"/>
      <c r="V53" s="185"/>
      <c r="W53" s="39" t="s">
        <v>18</v>
      </c>
      <c r="X53" s="48" t="s">
        <v>18</v>
      </c>
      <c r="Y53" s="128"/>
      <c r="Z53" s="129" t="s">
        <v>48</v>
      </c>
      <c r="AA53" s="130"/>
      <c r="AB53" s="131">
        <f t="shared" si="3"/>
        <v>0</v>
      </c>
      <c r="AC53" s="132"/>
      <c r="AD53" s="133" t="s">
        <v>48</v>
      </c>
      <c r="AE53" s="134"/>
      <c r="AF53" s="135">
        <f t="shared" si="4"/>
        <v>0</v>
      </c>
      <c r="AG53" s="136"/>
      <c r="AH53" s="137" t="s">
        <v>48</v>
      </c>
      <c r="AI53" s="138"/>
      <c r="AJ53" s="139">
        <f t="shared" si="5"/>
        <v>0</v>
      </c>
      <c r="AK53" s="39"/>
      <c r="AL53" s="39"/>
    </row>
    <row r="54" spans="1:39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13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83"/>
      <c r="S54" s="184"/>
      <c r="T54" s="184"/>
      <c r="U54" s="184"/>
      <c r="V54" s="185"/>
      <c r="W54" s="39" t="s">
        <v>18</v>
      </c>
      <c r="X54" s="48" t="s">
        <v>18</v>
      </c>
      <c r="Y54" s="128"/>
      <c r="Z54" s="129" t="s">
        <v>48</v>
      </c>
      <c r="AA54" s="130"/>
      <c r="AB54" s="131">
        <f t="shared" si="3"/>
        <v>0</v>
      </c>
      <c r="AC54" s="132"/>
      <c r="AD54" s="133" t="s">
        <v>48</v>
      </c>
      <c r="AE54" s="134"/>
      <c r="AF54" s="135">
        <f t="shared" si="4"/>
        <v>0</v>
      </c>
      <c r="AG54" s="136"/>
      <c r="AH54" s="137" t="s">
        <v>48</v>
      </c>
      <c r="AI54" s="138"/>
      <c r="AJ54" s="139">
        <f t="shared" si="5"/>
        <v>0</v>
      </c>
      <c r="AK54" s="39"/>
      <c r="AL54" s="39"/>
    </row>
    <row r="55" spans="1:39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13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83"/>
      <c r="S55" s="184"/>
      <c r="T55" s="184"/>
      <c r="U55" s="184"/>
      <c r="V55" s="185"/>
      <c r="W55" s="39" t="s">
        <v>18</v>
      </c>
      <c r="X55" s="48" t="s">
        <v>18</v>
      </c>
      <c r="Y55" s="128"/>
      <c r="Z55" s="129" t="s">
        <v>48</v>
      </c>
      <c r="AA55" s="130"/>
      <c r="AB55" s="131">
        <f t="shared" si="3"/>
        <v>0</v>
      </c>
      <c r="AC55" s="132"/>
      <c r="AD55" s="133" t="s">
        <v>48</v>
      </c>
      <c r="AE55" s="134"/>
      <c r="AF55" s="135">
        <f t="shared" si="4"/>
        <v>0</v>
      </c>
      <c r="AG55" s="136"/>
      <c r="AH55" s="137" t="s">
        <v>48</v>
      </c>
      <c r="AI55" s="138"/>
      <c r="AJ55" s="139">
        <f t="shared" si="5"/>
        <v>0</v>
      </c>
      <c r="AK55" s="39"/>
      <c r="AL55" s="39"/>
    </row>
    <row r="56" spans="1:39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13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83"/>
      <c r="S56" s="184"/>
      <c r="T56" s="184"/>
      <c r="U56" s="184"/>
      <c r="V56" s="185"/>
      <c r="W56" s="39" t="s">
        <v>18</v>
      </c>
      <c r="X56" s="48" t="s">
        <v>18</v>
      </c>
      <c r="Y56" s="128" t="s">
        <v>18</v>
      </c>
      <c r="Z56" s="129" t="s">
        <v>18</v>
      </c>
      <c r="AA56" s="130" t="s">
        <v>18</v>
      </c>
      <c r="AB56" s="131" t="s">
        <v>18</v>
      </c>
      <c r="AC56" s="132" t="s">
        <v>18</v>
      </c>
      <c r="AD56" s="133" t="s">
        <v>18</v>
      </c>
      <c r="AE56" s="134" t="s">
        <v>18</v>
      </c>
      <c r="AF56" s="135" t="s">
        <v>18</v>
      </c>
      <c r="AG56" s="136" t="s">
        <v>18</v>
      </c>
      <c r="AH56" s="137" t="s">
        <v>18</v>
      </c>
      <c r="AI56" s="138" t="s">
        <v>18</v>
      </c>
      <c r="AJ56" s="139" t="s">
        <v>18</v>
      </c>
      <c r="AK56" s="39"/>
      <c r="AL56" s="39"/>
    </row>
    <row r="57" spans="1:39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13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83"/>
      <c r="S57" s="184"/>
      <c r="T57" s="184"/>
      <c r="U57" s="184"/>
      <c r="V57" s="185"/>
      <c r="W57" s="39" t="s">
        <v>18</v>
      </c>
      <c r="X57" s="48" t="s">
        <v>18</v>
      </c>
      <c r="Y57" s="128" t="s">
        <v>18</v>
      </c>
      <c r="Z57" s="129" t="s">
        <v>18</v>
      </c>
      <c r="AA57" s="130" t="s">
        <v>18</v>
      </c>
      <c r="AB57" s="131" t="s">
        <v>18</v>
      </c>
      <c r="AC57" s="132" t="s">
        <v>18</v>
      </c>
      <c r="AD57" s="133" t="s">
        <v>18</v>
      </c>
      <c r="AE57" s="134" t="s">
        <v>18</v>
      </c>
      <c r="AF57" s="135" t="s">
        <v>18</v>
      </c>
      <c r="AG57" s="136" t="s">
        <v>18</v>
      </c>
      <c r="AH57" s="137" t="s">
        <v>18</v>
      </c>
      <c r="AI57" s="138" t="s">
        <v>18</v>
      </c>
      <c r="AJ57" s="139" t="s">
        <v>18</v>
      </c>
      <c r="AK57" s="39"/>
      <c r="AL57" s="39"/>
    </row>
    <row r="58" spans="1:39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89"/>
      <c r="S58" s="190"/>
      <c r="T58" s="190"/>
      <c r="U58" s="190"/>
      <c r="V58" s="191"/>
      <c r="W58" s="39"/>
      <c r="X58" s="48"/>
      <c r="Y58" s="128" t="s">
        <v>18</v>
      </c>
      <c r="Z58" s="129" t="s">
        <v>18</v>
      </c>
      <c r="AA58" s="130" t="s">
        <v>18</v>
      </c>
      <c r="AB58" s="131" t="s">
        <v>18</v>
      </c>
      <c r="AC58" s="132" t="s">
        <v>18</v>
      </c>
      <c r="AD58" s="133" t="s">
        <v>18</v>
      </c>
      <c r="AE58" s="134" t="s">
        <v>18</v>
      </c>
      <c r="AF58" s="135" t="s">
        <v>18</v>
      </c>
      <c r="AG58" s="136" t="s">
        <v>18</v>
      </c>
      <c r="AH58" s="137" t="s">
        <v>18</v>
      </c>
      <c r="AI58" s="138" t="s">
        <v>18</v>
      </c>
      <c r="AJ58" s="139" t="s">
        <v>18</v>
      </c>
      <c r="AK58" s="39" t="s">
        <v>18</v>
      </c>
      <c r="AL58" s="39" t="s">
        <v>18</v>
      </c>
    </row>
    <row r="59" spans="1:39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92"/>
      <c r="S59" s="193"/>
      <c r="T59" s="193"/>
      <c r="U59" s="193"/>
      <c r="V59" s="194"/>
      <c r="W59" s="121"/>
      <c r="X59" s="121"/>
      <c r="Y59" s="157"/>
      <c r="Z59" s="158"/>
      <c r="AA59" s="159"/>
      <c r="AB59" s="121"/>
      <c r="AC59" s="157"/>
      <c r="AD59" s="158"/>
      <c r="AE59" s="159"/>
      <c r="AF59" s="121"/>
      <c r="AG59" s="157"/>
      <c r="AH59" s="158"/>
      <c r="AI59" s="159"/>
      <c r="AJ59" s="121"/>
      <c r="AK59" s="121"/>
      <c r="AL59" s="121"/>
    </row>
    <row r="60" spans="1:39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14">SUM(J2:J59)</f>
        <v>#VALUE!</v>
      </c>
      <c r="K60" s="74">
        <f>SUM(K2:K59)</f>
        <v>0</v>
      </c>
      <c r="L60" s="75">
        <f>SUM(L2:L59)</f>
        <v>0</v>
      </c>
      <c r="M60" s="76">
        <f t="shared" si="14"/>
        <v>0</v>
      </c>
      <c r="N60" s="99">
        <f t="shared" si="14"/>
        <v>0</v>
      </c>
      <c r="O60" s="110">
        <f>SUM(O2:O59)</f>
        <v>0</v>
      </c>
      <c r="P60" s="104">
        <f t="shared" si="14"/>
        <v>0</v>
      </c>
      <c r="Q60" s="76">
        <f t="shared" si="14"/>
        <v>0</v>
      </c>
      <c r="R60" s="77">
        <f>SUM(L60:Q60)</f>
        <v>0</v>
      </c>
      <c r="S60" s="195" t="s">
        <v>19</v>
      </c>
      <c r="T60" s="196"/>
      <c r="U60" s="196"/>
      <c r="V60" s="197"/>
      <c r="W60" s="120">
        <v>1</v>
      </c>
      <c r="X60" s="120">
        <f>SUM(X2:X59)</f>
        <v>0</v>
      </c>
      <c r="Y60" s="128">
        <f>SUM(Y2:Y59)</f>
        <v>0</v>
      </c>
      <c r="Z60" s="129" t="s">
        <v>48</v>
      </c>
      <c r="AA60" s="130">
        <f>SUM(AA2:AA59)</f>
        <v>0</v>
      </c>
      <c r="AB60" s="160">
        <f>SUM(AB2:AB59)</f>
        <v>0</v>
      </c>
      <c r="AC60" s="132">
        <f>SUM(AC2:AC59)</f>
        <v>0</v>
      </c>
      <c r="AD60" s="133" t="s">
        <v>48</v>
      </c>
      <c r="AE60" s="134">
        <f>SUM(AE2:AE59)</f>
        <v>0</v>
      </c>
      <c r="AF60" s="161">
        <f>SUM(AF2:AF59)</f>
        <v>0</v>
      </c>
      <c r="AG60" s="162">
        <f>SUM(AG2:AG59)</f>
        <v>0</v>
      </c>
      <c r="AH60" s="137" t="s">
        <v>48</v>
      </c>
      <c r="AI60" s="163">
        <f>SUM(AI2:AI59)</f>
        <v>0</v>
      </c>
      <c r="AJ60" s="164">
        <f>SUM(AJ2:AJ59)</f>
        <v>0</v>
      </c>
      <c r="AK60" s="120"/>
      <c r="AL60" s="120">
        <f>SUM(AL2:AL59)</f>
        <v>0</v>
      </c>
      <c r="AM60" s="79">
        <f>SUM(AK60:AL60)</f>
        <v>0</v>
      </c>
    </row>
    <row r="61" spans="1:39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86"/>
      <c r="T61" s="187"/>
      <c r="U61" s="187"/>
      <c r="V61" s="188"/>
    </row>
    <row r="62" spans="1:39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27"/>
      <c r="AL62" s="27"/>
    </row>
    <row r="63" spans="1:39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27"/>
      <c r="AL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7" priority="1" stopIfTrue="1" operator="equal">
      <formula>-90</formula>
    </cfRule>
  </conditionalFormatting>
  <conditionalFormatting sqref="J3:J58">
    <cfRule type="cellIs" dxfId="6" priority="2" operator="equal">
      <formula>0</formula>
    </cfRule>
    <cfRule type="cellIs" dxfId="5" priority="3" operator="lessThan">
      <formula>0</formula>
    </cfRule>
    <cfRule type="cellIs" dxfId="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D12B9-F1AE-4B39-98D1-F8C631BB5DB0}">
  <sheetPr>
    <tabColor theme="1"/>
    <pageSetUpPr fitToPage="1"/>
  </sheetPr>
  <dimension ref="A1:AM63"/>
  <sheetViews>
    <sheetView zoomScale="80" zoomScaleNormal="80" workbookViewId="0">
      <pane ySplit="2" topLeftCell="A3" activePane="bottomLeft" state="frozen"/>
      <selection sqref="A1:W1"/>
      <selection pane="bottomLeft" activeCell="A2" sqref="A2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66" bestFit="1" customWidth="1"/>
    <col min="26" max="26" width="2" style="66" bestFit="1" customWidth="1"/>
    <col min="27" max="29" width="3.625" style="66" bestFit="1" customWidth="1"/>
    <col min="30" max="30" width="2" style="66" bestFit="1" customWidth="1"/>
    <col min="31" max="33" width="3.625" style="66" bestFit="1" customWidth="1"/>
    <col min="34" max="34" width="2" style="66" bestFit="1" customWidth="1"/>
    <col min="35" max="36" width="3.625" style="66" bestFit="1" customWidth="1"/>
    <col min="37" max="38" width="3.625" style="27" bestFit="1" customWidth="1"/>
  </cols>
  <sheetData>
    <row r="1" spans="1:38" s="14" customFormat="1" ht="82.5">
      <c r="A1" s="125">
        <v>45375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77" t="s">
        <v>14</v>
      </c>
      <c r="S1" s="178"/>
      <c r="T1" s="178"/>
      <c r="U1" s="178"/>
      <c r="V1" s="179"/>
      <c r="W1" s="119" t="s">
        <v>15</v>
      </c>
      <c r="X1" s="144" t="s">
        <v>15</v>
      </c>
      <c r="Y1" s="145" t="s">
        <v>68</v>
      </c>
      <c r="Z1" s="146"/>
      <c r="AA1" s="147" t="s">
        <v>69</v>
      </c>
      <c r="AB1" s="148" t="s">
        <v>16</v>
      </c>
      <c r="AC1" s="149" t="s">
        <v>68</v>
      </c>
      <c r="AD1" s="150"/>
      <c r="AE1" s="151" t="s">
        <v>69</v>
      </c>
      <c r="AF1" s="152" t="s">
        <v>17</v>
      </c>
      <c r="AG1" s="153" t="s">
        <v>68</v>
      </c>
      <c r="AH1" s="154"/>
      <c r="AI1" s="155" t="s">
        <v>69</v>
      </c>
      <c r="AJ1" s="156" t="s">
        <v>70</v>
      </c>
      <c r="AK1" s="119" t="s">
        <v>16</v>
      </c>
      <c r="AL1" s="119" t="s">
        <v>17</v>
      </c>
    </row>
    <row r="2" spans="1:38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80"/>
      <c r="S2" s="181"/>
      <c r="T2" s="181"/>
      <c r="U2" s="181"/>
      <c r="V2" s="182"/>
      <c r="W2" s="121"/>
      <c r="X2" s="121"/>
      <c r="Y2" s="157"/>
      <c r="Z2" s="158"/>
      <c r="AA2" s="159"/>
      <c r="AB2" s="121"/>
      <c r="AC2" s="157"/>
      <c r="AD2" s="158"/>
      <c r="AE2" s="159"/>
      <c r="AF2" s="121"/>
      <c r="AG2" s="157"/>
      <c r="AH2" s="158"/>
      <c r="AI2" s="159"/>
      <c r="AJ2" s="121"/>
      <c r="AK2" s="121"/>
      <c r="AL2" s="121"/>
    </row>
    <row r="3" spans="1:38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83"/>
      <c r="S3" s="184"/>
      <c r="T3" s="184"/>
      <c r="U3" s="184"/>
      <c r="V3" s="185"/>
      <c r="W3" s="39" t="s">
        <v>18</v>
      </c>
      <c r="X3" s="48"/>
      <c r="Y3" s="128" t="s">
        <v>18</v>
      </c>
      <c r="Z3" s="129" t="s">
        <v>18</v>
      </c>
      <c r="AA3" s="130" t="s">
        <v>18</v>
      </c>
      <c r="AB3" s="131" t="s">
        <v>18</v>
      </c>
      <c r="AC3" s="132" t="s">
        <v>18</v>
      </c>
      <c r="AD3" s="133" t="s">
        <v>18</v>
      </c>
      <c r="AE3" s="134" t="s">
        <v>18</v>
      </c>
      <c r="AF3" s="135" t="s">
        <v>18</v>
      </c>
      <c r="AG3" s="136" t="s">
        <v>18</v>
      </c>
      <c r="AH3" s="137" t="s">
        <v>18</v>
      </c>
      <c r="AI3" s="138" t="s">
        <v>18</v>
      </c>
      <c r="AJ3" s="139" t="s">
        <v>18</v>
      </c>
      <c r="AK3" s="39"/>
      <c r="AL3" s="39"/>
    </row>
    <row r="4" spans="1:38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83"/>
      <c r="S4" s="184"/>
      <c r="T4" s="184"/>
      <c r="U4" s="184"/>
      <c r="V4" s="185"/>
      <c r="W4" s="39" t="s">
        <v>18</v>
      </c>
      <c r="X4" s="48" t="s">
        <v>18</v>
      </c>
      <c r="Y4" s="128"/>
      <c r="Z4" s="129" t="s">
        <v>48</v>
      </c>
      <c r="AA4" s="130"/>
      <c r="AB4" s="131">
        <f t="shared" ref="AB4:AB55" si="3">Y4+AA4</f>
        <v>0</v>
      </c>
      <c r="AC4" s="132"/>
      <c r="AD4" s="133" t="s">
        <v>48</v>
      </c>
      <c r="AE4" s="134"/>
      <c r="AF4" s="135">
        <f t="shared" ref="AF4:AF55" si="4">AC4+AE4</f>
        <v>0</v>
      </c>
      <c r="AG4" s="136"/>
      <c r="AH4" s="137" t="s">
        <v>48</v>
      </c>
      <c r="AI4" s="138"/>
      <c r="AJ4" s="139">
        <f t="shared" ref="AJ4:AJ55" si="5">AG4+AI4</f>
        <v>0</v>
      </c>
      <c r="AK4" s="39"/>
      <c r="AL4" s="39"/>
    </row>
    <row r="5" spans="1:38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83"/>
      <c r="S5" s="184"/>
      <c r="T5" s="184"/>
      <c r="U5" s="184"/>
      <c r="V5" s="185"/>
      <c r="W5" s="39" t="s">
        <v>18</v>
      </c>
      <c r="X5" s="48" t="s">
        <v>18</v>
      </c>
      <c r="Y5" s="128"/>
      <c r="Z5" s="129" t="s">
        <v>48</v>
      </c>
      <c r="AA5" s="130"/>
      <c r="AB5" s="131">
        <f t="shared" si="3"/>
        <v>0</v>
      </c>
      <c r="AC5" s="132"/>
      <c r="AD5" s="133" t="s">
        <v>48</v>
      </c>
      <c r="AE5" s="134"/>
      <c r="AF5" s="135">
        <f t="shared" si="4"/>
        <v>0</v>
      </c>
      <c r="AG5" s="136"/>
      <c r="AH5" s="137" t="s">
        <v>48</v>
      </c>
      <c r="AI5" s="138"/>
      <c r="AJ5" s="139">
        <f t="shared" si="5"/>
        <v>0</v>
      </c>
      <c r="AK5" s="39"/>
      <c r="AL5" s="39"/>
    </row>
    <row r="6" spans="1:38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83"/>
      <c r="S6" s="184"/>
      <c r="T6" s="184"/>
      <c r="U6" s="184"/>
      <c r="V6" s="185"/>
      <c r="W6" s="39" t="s">
        <v>18</v>
      </c>
      <c r="X6" s="48" t="s">
        <v>18</v>
      </c>
      <c r="Y6" s="128"/>
      <c r="Z6" s="129" t="s">
        <v>48</v>
      </c>
      <c r="AA6" s="130"/>
      <c r="AB6" s="131">
        <f t="shared" si="3"/>
        <v>0</v>
      </c>
      <c r="AC6" s="132"/>
      <c r="AD6" s="133" t="s">
        <v>48</v>
      </c>
      <c r="AE6" s="134"/>
      <c r="AF6" s="135">
        <f t="shared" si="4"/>
        <v>0</v>
      </c>
      <c r="AG6" s="136"/>
      <c r="AH6" s="137" t="s">
        <v>48</v>
      </c>
      <c r="AI6" s="138"/>
      <c r="AJ6" s="139">
        <f t="shared" si="5"/>
        <v>0</v>
      </c>
      <c r="AK6" s="39"/>
      <c r="AL6" s="39"/>
    </row>
    <row r="7" spans="1:38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83"/>
      <c r="S7" s="184"/>
      <c r="T7" s="184"/>
      <c r="U7" s="184"/>
      <c r="V7" s="185"/>
      <c r="W7" s="39" t="s">
        <v>18</v>
      </c>
      <c r="X7" s="48" t="s">
        <v>18</v>
      </c>
      <c r="Y7" s="128"/>
      <c r="Z7" s="129" t="s">
        <v>48</v>
      </c>
      <c r="AA7" s="130"/>
      <c r="AB7" s="131">
        <f t="shared" si="3"/>
        <v>0</v>
      </c>
      <c r="AC7" s="132"/>
      <c r="AD7" s="133" t="s">
        <v>48</v>
      </c>
      <c r="AE7" s="134"/>
      <c r="AF7" s="135">
        <f t="shared" si="4"/>
        <v>0</v>
      </c>
      <c r="AG7" s="136"/>
      <c r="AH7" s="137" t="s">
        <v>48</v>
      </c>
      <c r="AI7" s="138"/>
      <c r="AJ7" s="139">
        <f t="shared" si="5"/>
        <v>0</v>
      </c>
      <c r="AK7" s="39"/>
      <c r="AL7" s="39"/>
    </row>
    <row r="8" spans="1:38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83"/>
      <c r="S8" s="184"/>
      <c r="T8" s="184"/>
      <c r="U8" s="184"/>
      <c r="V8" s="185"/>
      <c r="W8" s="39" t="s">
        <v>18</v>
      </c>
      <c r="X8" s="48" t="s">
        <v>18</v>
      </c>
      <c r="Y8" s="128"/>
      <c r="Z8" s="129" t="s">
        <v>48</v>
      </c>
      <c r="AA8" s="130"/>
      <c r="AB8" s="131">
        <f t="shared" si="3"/>
        <v>0</v>
      </c>
      <c r="AC8" s="132"/>
      <c r="AD8" s="133" t="s">
        <v>48</v>
      </c>
      <c r="AE8" s="134"/>
      <c r="AF8" s="135">
        <f t="shared" si="4"/>
        <v>0</v>
      </c>
      <c r="AG8" s="136"/>
      <c r="AH8" s="137" t="s">
        <v>48</v>
      </c>
      <c r="AI8" s="138"/>
      <c r="AJ8" s="139">
        <f t="shared" si="5"/>
        <v>0</v>
      </c>
      <c r="AK8" s="39"/>
      <c r="AL8" s="39"/>
    </row>
    <row r="9" spans="1:38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83"/>
      <c r="S9" s="184"/>
      <c r="T9" s="184"/>
      <c r="U9" s="184"/>
      <c r="V9" s="185"/>
      <c r="W9" s="39" t="s">
        <v>18</v>
      </c>
      <c r="X9" s="48" t="s">
        <v>18</v>
      </c>
      <c r="Y9" s="128"/>
      <c r="Z9" s="129" t="s">
        <v>48</v>
      </c>
      <c r="AA9" s="130"/>
      <c r="AB9" s="131">
        <f t="shared" si="3"/>
        <v>0</v>
      </c>
      <c r="AC9" s="132"/>
      <c r="AD9" s="133" t="s">
        <v>48</v>
      </c>
      <c r="AE9" s="134"/>
      <c r="AF9" s="135">
        <f t="shared" si="4"/>
        <v>0</v>
      </c>
      <c r="AG9" s="136"/>
      <c r="AH9" s="137" t="s">
        <v>48</v>
      </c>
      <c r="AI9" s="138"/>
      <c r="AJ9" s="139">
        <f t="shared" si="5"/>
        <v>0</v>
      </c>
      <c r="AK9" s="39"/>
      <c r="AL9" s="39"/>
    </row>
    <row r="10" spans="1:38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83"/>
      <c r="S10" s="184"/>
      <c r="T10" s="184"/>
      <c r="U10" s="184"/>
      <c r="V10" s="185"/>
      <c r="W10" s="39" t="s">
        <v>18</v>
      </c>
      <c r="X10" s="48" t="s">
        <v>18</v>
      </c>
      <c r="Y10" s="128"/>
      <c r="Z10" s="129" t="s">
        <v>48</v>
      </c>
      <c r="AA10" s="130"/>
      <c r="AB10" s="131">
        <f t="shared" si="3"/>
        <v>0</v>
      </c>
      <c r="AC10" s="132"/>
      <c r="AD10" s="133" t="s">
        <v>48</v>
      </c>
      <c r="AE10" s="134"/>
      <c r="AF10" s="135">
        <f t="shared" si="4"/>
        <v>0</v>
      </c>
      <c r="AG10" s="136"/>
      <c r="AH10" s="137" t="s">
        <v>48</v>
      </c>
      <c r="AI10" s="138"/>
      <c r="AJ10" s="139">
        <f t="shared" si="5"/>
        <v>0</v>
      </c>
      <c r="AK10" s="39"/>
      <c r="AL10" s="39"/>
    </row>
    <row r="11" spans="1:38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6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83"/>
      <c r="S11" s="184"/>
      <c r="T11" s="184"/>
      <c r="U11" s="184"/>
      <c r="V11" s="185"/>
      <c r="W11" s="39" t="s">
        <v>18</v>
      </c>
      <c r="X11" s="48" t="s">
        <v>18</v>
      </c>
      <c r="Y11" s="128"/>
      <c r="Z11" s="129" t="s">
        <v>48</v>
      </c>
      <c r="AA11" s="130"/>
      <c r="AB11" s="131">
        <f t="shared" si="3"/>
        <v>0</v>
      </c>
      <c r="AC11" s="132"/>
      <c r="AD11" s="133" t="s">
        <v>48</v>
      </c>
      <c r="AE11" s="134"/>
      <c r="AF11" s="135">
        <f t="shared" si="4"/>
        <v>0</v>
      </c>
      <c r="AG11" s="136"/>
      <c r="AH11" s="137" t="s">
        <v>48</v>
      </c>
      <c r="AI11" s="138"/>
      <c r="AJ11" s="139">
        <f t="shared" si="5"/>
        <v>0</v>
      </c>
      <c r="AK11" s="39"/>
      <c r="AL11" s="39"/>
    </row>
    <row r="12" spans="1:38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6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83"/>
      <c r="S12" s="184"/>
      <c r="T12" s="184"/>
      <c r="U12" s="184"/>
      <c r="V12" s="185"/>
      <c r="W12" s="39" t="s">
        <v>18</v>
      </c>
      <c r="X12" s="48" t="s">
        <v>18</v>
      </c>
      <c r="Y12" s="128"/>
      <c r="Z12" s="129" t="s">
        <v>48</v>
      </c>
      <c r="AA12" s="130"/>
      <c r="AB12" s="131">
        <f t="shared" si="3"/>
        <v>0</v>
      </c>
      <c r="AC12" s="132"/>
      <c r="AD12" s="133" t="s">
        <v>48</v>
      </c>
      <c r="AE12" s="134"/>
      <c r="AF12" s="135">
        <f t="shared" si="4"/>
        <v>0</v>
      </c>
      <c r="AG12" s="136"/>
      <c r="AH12" s="137" t="s">
        <v>48</v>
      </c>
      <c r="AI12" s="138"/>
      <c r="AJ12" s="139">
        <f t="shared" si="5"/>
        <v>0</v>
      </c>
      <c r="AK12" s="39"/>
      <c r="AL12" s="39"/>
    </row>
    <row r="13" spans="1:38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6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83"/>
      <c r="S13" s="184"/>
      <c r="T13" s="184"/>
      <c r="U13" s="184"/>
      <c r="V13" s="185"/>
      <c r="W13" s="39" t="s">
        <v>18</v>
      </c>
      <c r="X13" s="48" t="s">
        <v>18</v>
      </c>
      <c r="Y13" s="128"/>
      <c r="Z13" s="129" t="s">
        <v>48</v>
      </c>
      <c r="AA13" s="130"/>
      <c r="AB13" s="131">
        <f t="shared" si="3"/>
        <v>0</v>
      </c>
      <c r="AC13" s="132"/>
      <c r="AD13" s="133" t="s">
        <v>48</v>
      </c>
      <c r="AE13" s="134"/>
      <c r="AF13" s="135">
        <f t="shared" si="4"/>
        <v>0</v>
      </c>
      <c r="AG13" s="136"/>
      <c r="AH13" s="137" t="s">
        <v>48</v>
      </c>
      <c r="AI13" s="138"/>
      <c r="AJ13" s="139">
        <f t="shared" si="5"/>
        <v>0</v>
      </c>
      <c r="AK13" s="39"/>
      <c r="AL13" s="39"/>
    </row>
    <row r="14" spans="1:38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6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83"/>
      <c r="S14" s="184"/>
      <c r="T14" s="184"/>
      <c r="U14" s="184"/>
      <c r="V14" s="185"/>
      <c r="W14" s="39" t="s">
        <v>18</v>
      </c>
      <c r="X14" s="48" t="s">
        <v>18</v>
      </c>
      <c r="Y14" s="128"/>
      <c r="Z14" s="129" t="s">
        <v>48</v>
      </c>
      <c r="AA14" s="130"/>
      <c r="AB14" s="131">
        <f t="shared" si="3"/>
        <v>0</v>
      </c>
      <c r="AC14" s="132"/>
      <c r="AD14" s="133" t="s">
        <v>48</v>
      </c>
      <c r="AE14" s="134"/>
      <c r="AF14" s="135">
        <f t="shared" si="4"/>
        <v>0</v>
      </c>
      <c r="AG14" s="136"/>
      <c r="AH14" s="137" t="s">
        <v>48</v>
      </c>
      <c r="AI14" s="138"/>
      <c r="AJ14" s="139">
        <f t="shared" si="5"/>
        <v>0</v>
      </c>
      <c r="AK14" s="39"/>
      <c r="AL14" s="39"/>
    </row>
    <row r="15" spans="1:38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6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83"/>
      <c r="S15" s="184"/>
      <c r="T15" s="184"/>
      <c r="U15" s="184"/>
      <c r="V15" s="185"/>
      <c r="W15" s="39" t="s">
        <v>18</v>
      </c>
      <c r="X15" s="48" t="s">
        <v>18</v>
      </c>
      <c r="Y15" s="128"/>
      <c r="Z15" s="129" t="s">
        <v>48</v>
      </c>
      <c r="AA15" s="130"/>
      <c r="AB15" s="131">
        <f t="shared" si="3"/>
        <v>0</v>
      </c>
      <c r="AC15" s="132"/>
      <c r="AD15" s="133" t="s">
        <v>48</v>
      </c>
      <c r="AE15" s="134"/>
      <c r="AF15" s="135">
        <f t="shared" si="4"/>
        <v>0</v>
      </c>
      <c r="AG15" s="136"/>
      <c r="AH15" s="137" t="s">
        <v>48</v>
      </c>
      <c r="AI15" s="138"/>
      <c r="AJ15" s="139">
        <f t="shared" si="5"/>
        <v>0</v>
      </c>
      <c r="AK15" s="39"/>
      <c r="AL15" s="39"/>
    </row>
    <row r="16" spans="1:38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6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83"/>
      <c r="S16" s="184"/>
      <c r="T16" s="184"/>
      <c r="U16" s="184"/>
      <c r="V16" s="185"/>
      <c r="W16" s="39" t="s">
        <v>18</v>
      </c>
      <c r="X16" s="48" t="s">
        <v>18</v>
      </c>
      <c r="Y16" s="128"/>
      <c r="Z16" s="129" t="s">
        <v>48</v>
      </c>
      <c r="AA16" s="130"/>
      <c r="AB16" s="131">
        <f t="shared" si="3"/>
        <v>0</v>
      </c>
      <c r="AC16" s="132"/>
      <c r="AD16" s="133" t="s">
        <v>48</v>
      </c>
      <c r="AE16" s="134"/>
      <c r="AF16" s="135">
        <f t="shared" si="4"/>
        <v>0</v>
      </c>
      <c r="AG16" s="136"/>
      <c r="AH16" s="137" t="s">
        <v>48</v>
      </c>
      <c r="AI16" s="138"/>
      <c r="AJ16" s="139">
        <f t="shared" si="5"/>
        <v>0</v>
      </c>
      <c r="AK16" s="39"/>
      <c r="AL16" s="39"/>
    </row>
    <row r="17" spans="1:38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6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83"/>
      <c r="S17" s="184"/>
      <c r="T17" s="184"/>
      <c r="U17" s="184"/>
      <c r="V17" s="185"/>
      <c r="W17" s="39" t="s">
        <v>18</v>
      </c>
      <c r="X17" s="48" t="s">
        <v>18</v>
      </c>
      <c r="Y17" s="128"/>
      <c r="Z17" s="129" t="s">
        <v>48</v>
      </c>
      <c r="AA17" s="130"/>
      <c r="AB17" s="131">
        <f t="shared" si="3"/>
        <v>0</v>
      </c>
      <c r="AC17" s="132"/>
      <c r="AD17" s="133" t="s">
        <v>48</v>
      </c>
      <c r="AE17" s="134"/>
      <c r="AF17" s="135">
        <f t="shared" si="4"/>
        <v>0</v>
      </c>
      <c r="AG17" s="136"/>
      <c r="AH17" s="137" t="s">
        <v>48</v>
      </c>
      <c r="AI17" s="138"/>
      <c r="AJ17" s="139">
        <f t="shared" si="5"/>
        <v>0</v>
      </c>
      <c r="AK17" s="39"/>
      <c r="AL17" s="39"/>
    </row>
    <row r="18" spans="1:38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6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83"/>
      <c r="S18" s="184"/>
      <c r="T18" s="184"/>
      <c r="U18" s="184"/>
      <c r="V18" s="185"/>
      <c r="W18" s="39" t="s">
        <v>18</v>
      </c>
      <c r="X18" s="48" t="s">
        <v>18</v>
      </c>
      <c r="Y18" s="128"/>
      <c r="Z18" s="129" t="s">
        <v>48</v>
      </c>
      <c r="AA18" s="130"/>
      <c r="AB18" s="131">
        <f t="shared" si="3"/>
        <v>0</v>
      </c>
      <c r="AC18" s="132"/>
      <c r="AD18" s="133" t="s">
        <v>48</v>
      </c>
      <c r="AE18" s="134"/>
      <c r="AF18" s="135">
        <f t="shared" si="4"/>
        <v>0</v>
      </c>
      <c r="AG18" s="136"/>
      <c r="AH18" s="137" t="s">
        <v>48</v>
      </c>
      <c r="AI18" s="138"/>
      <c r="AJ18" s="139">
        <f t="shared" si="5"/>
        <v>0</v>
      </c>
      <c r="AK18" s="39"/>
      <c r="AL18" s="39"/>
    </row>
    <row r="19" spans="1:38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83"/>
      <c r="S19" s="184"/>
      <c r="T19" s="184"/>
      <c r="U19" s="184"/>
      <c r="V19" s="185"/>
      <c r="W19" s="39" t="s">
        <v>18</v>
      </c>
      <c r="X19" s="48" t="s">
        <v>18</v>
      </c>
      <c r="Y19" s="128"/>
      <c r="Z19" s="129" t="s">
        <v>48</v>
      </c>
      <c r="AA19" s="130"/>
      <c r="AB19" s="131">
        <f t="shared" si="3"/>
        <v>0</v>
      </c>
      <c r="AC19" s="132"/>
      <c r="AD19" s="133" t="s">
        <v>48</v>
      </c>
      <c r="AE19" s="134"/>
      <c r="AF19" s="135">
        <f t="shared" si="4"/>
        <v>0</v>
      </c>
      <c r="AG19" s="136"/>
      <c r="AH19" s="137" t="s">
        <v>48</v>
      </c>
      <c r="AI19" s="138"/>
      <c r="AJ19" s="139">
        <f t="shared" si="5"/>
        <v>0</v>
      </c>
      <c r="AK19" s="39"/>
      <c r="AL19" s="39"/>
    </row>
    <row r="20" spans="1:38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" si="7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83"/>
      <c r="S20" s="184"/>
      <c r="T20" s="184"/>
      <c r="U20" s="184"/>
      <c r="V20" s="185"/>
      <c r="W20" s="39" t="s">
        <v>18</v>
      </c>
      <c r="X20" s="48" t="s">
        <v>18</v>
      </c>
      <c r="Y20" s="128"/>
      <c r="Z20" s="129" t="s">
        <v>48</v>
      </c>
      <c r="AA20" s="130"/>
      <c r="AB20" s="131">
        <f t="shared" si="3"/>
        <v>0</v>
      </c>
      <c r="AC20" s="132"/>
      <c r="AD20" s="133" t="s">
        <v>48</v>
      </c>
      <c r="AE20" s="134"/>
      <c r="AF20" s="135">
        <f t="shared" si="4"/>
        <v>0</v>
      </c>
      <c r="AG20" s="136"/>
      <c r="AH20" s="137" t="s">
        <v>48</v>
      </c>
      <c r="AI20" s="138"/>
      <c r="AJ20" s="139">
        <f t="shared" si="5"/>
        <v>0</v>
      </c>
      <c r="AK20" s="39"/>
      <c r="AL20" s="39"/>
    </row>
    <row r="21" spans="1:38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ref="H21:H24" si="8">E21-G21-F21</f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83"/>
      <c r="S21" s="184"/>
      <c r="T21" s="184"/>
      <c r="U21" s="184"/>
      <c r="V21" s="185"/>
      <c r="W21" s="39" t="s">
        <v>18</v>
      </c>
      <c r="X21" s="48" t="s">
        <v>18</v>
      </c>
      <c r="Y21" s="128"/>
      <c r="Z21" s="129" t="s">
        <v>48</v>
      </c>
      <c r="AA21" s="130"/>
      <c r="AB21" s="131">
        <f t="shared" si="3"/>
        <v>0</v>
      </c>
      <c r="AC21" s="132"/>
      <c r="AD21" s="133" t="s">
        <v>48</v>
      </c>
      <c r="AE21" s="134"/>
      <c r="AF21" s="135">
        <f t="shared" si="4"/>
        <v>0</v>
      </c>
      <c r="AG21" s="136"/>
      <c r="AH21" s="137" t="s">
        <v>48</v>
      </c>
      <c r="AI21" s="138"/>
      <c r="AJ21" s="139">
        <f t="shared" si="5"/>
        <v>0</v>
      </c>
      <c r="AK21" s="39"/>
      <c r="AL21" s="39"/>
    </row>
    <row r="22" spans="1:38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8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83"/>
      <c r="S22" s="184"/>
      <c r="T22" s="184"/>
      <c r="U22" s="184"/>
      <c r="V22" s="185"/>
      <c r="W22" s="39" t="s">
        <v>18</v>
      </c>
      <c r="X22" s="48" t="s">
        <v>18</v>
      </c>
      <c r="Y22" s="128"/>
      <c r="Z22" s="129" t="s">
        <v>48</v>
      </c>
      <c r="AA22" s="130"/>
      <c r="AB22" s="131">
        <f t="shared" si="3"/>
        <v>0</v>
      </c>
      <c r="AC22" s="132"/>
      <c r="AD22" s="133" t="s">
        <v>48</v>
      </c>
      <c r="AE22" s="134"/>
      <c r="AF22" s="135">
        <f t="shared" si="4"/>
        <v>0</v>
      </c>
      <c r="AG22" s="136"/>
      <c r="AH22" s="137" t="s">
        <v>48</v>
      </c>
      <c r="AI22" s="138"/>
      <c r="AJ22" s="139">
        <f t="shared" si="5"/>
        <v>0</v>
      </c>
      <c r="AK22" s="39"/>
      <c r="AL22" s="39"/>
    </row>
    <row r="23" spans="1:38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8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83"/>
      <c r="S23" s="184"/>
      <c r="T23" s="184"/>
      <c r="U23" s="184"/>
      <c r="V23" s="185"/>
      <c r="W23" s="39" t="s">
        <v>18</v>
      </c>
      <c r="X23" s="48" t="s">
        <v>18</v>
      </c>
      <c r="Y23" s="128"/>
      <c r="Z23" s="129" t="s">
        <v>48</v>
      </c>
      <c r="AA23" s="130"/>
      <c r="AB23" s="131">
        <f t="shared" si="3"/>
        <v>0</v>
      </c>
      <c r="AC23" s="132"/>
      <c r="AD23" s="133" t="s">
        <v>48</v>
      </c>
      <c r="AE23" s="134"/>
      <c r="AF23" s="135">
        <f t="shared" si="4"/>
        <v>0</v>
      </c>
      <c r="AG23" s="136"/>
      <c r="AH23" s="137" t="s">
        <v>48</v>
      </c>
      <c r="AI23" s="138"/>
      <c r="AJ23" s="139">
        <f t="shared" si="5"/>
        <v>0</v>
      </c>
      <c r="AK23" s="39"/>
      <c r="AL23" s="39"/>
    </row>
    <row r="24" spans="1:38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8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83"/>
      <c r="S24" s="184"/>
      <c r="T24" s="184"/>
      <c r="U24" s="184"/>
      <c r="V24" s="185"/>
      <c r="W24" s="39" t="s">
        <v>18</v>
      </c>
      <c r="X24" s="48" t="s">
        <v>18</v>
      </c>
      <c r="Y24" s="128"/>
      <c r="Z24" s="129" t="s">
        <v>48</v>
      </c>
      <c r="AA24" s="130"/>
      <c r="AB24" s="131">
        <f t="shared" si="3"/>
        <v>0</v>
      </c>
      <c r="AC24" s="132"/>
      <c r="AD24" s="133" t="s">
        <v>48</v>
      </c>
      <c r="AE24" s="134"/>
      <c r="AF24" s="135">
        <f t="shared" si="4"/>
        <v>0</v>
      </c>
      <c r="AG24" s="136"/>
      <c r="AH24" s="137" t="s">
        <v>48</v>
      </c>
      <c r="AI24" s="138"/>
      <c r="AJ24" s="139">
        <f t="shared" si="5"/>
        <v>0</v>
      </c>
      <c r="AK24" s="39"/>
      <c r="AL24" s="39"/>
    </row>
    <row r="25" spans="1:38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83"/>
      <c r="S25" s="184"/>
      <c r="T25" s="184"/>
      <c r="U25" s="184"/>
      <c r="V25" s="185"/>
      <c r="W25" s="39" t="s">
        <v>18</v>
      </c>
      <c r="X25" s="48" t="s">
        <v>18</v>
      </c>
      <c r="Y25" s="128"/>
      <c r="Z25" s="129" t="s">
        <v>48</v>
      </c>
      <c r="AA25" s="130"/>
      <c r="AB25" s="131">
        <f t="shared" si="3"/>
        <v>0</v>
      </c>
      <c r="AC25" s="132"/>
      <c r="AD25" s="133" t="s">
        <v>48</v>
      </c>
      <c r="AE25" s="134"/>
      <c r="AF25" s="135">
        <f t="shared" si="4"/>
        <v>0</v>
      </c>
      <c r="AG25" s="136"/>
      <c r="AH25" s="137" t="s">
        <v>48</v>
      </c>
      <c r="AI25" s="138"/>
      <c r="AJ25" s="139">
        <f t="shared" si="5"/>
        <v>0</v>
      </c>
      <c r="AK25" s="39"/>
      <c r="AL25" s="39"/>
    </row>
    <row r="26" spans="1:38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2" si="9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83"/>
      <c r="S26" s="184"/>
      <c r="T26" s="184"/>
      <c r="U26" s="184"/>
      <c r="V26" s="185"/>
      <c r="W26" s="39" t="s">
        <v>18</v>
      </c>
      <c r="X26" s="48" t="s">
        <v>18</v>
      </c>
      <c r="Y26" s="128"/>
      <c r="Z26" s="129" t="s">
        <v>48</v>
      </c>
      <c r="AA26" s="130"/>
      <c r="AB26" s="131">
        <f t="shared" si="3"/>
        <v>0</v>
      </c>
      <c r="AC26" s="132"/>
      <c r="AD26" s="133" t="s">
        <v>48</v>
      </c>
      <c r="AE26" s="134"/>
      <c r="AF26" s="135">
        <f t="shared" si="4"/>
        <v>0</v>
      </c>
      <c r="AG26" s="136"/>
      <c r="AH26" s="137" t="s">
        <v>48</v>
      </c>
      <c r="AI26" s="138"/>
      <c r="AJ26" s="139">
        <f t="shared" si="5"/>
        <v>0</v>
      </c>
      <c r="AK26" s="39"/>
      <c r="AL26" s="39"/>
    </row>
    <row r="27" spans="1:38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9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83"/>
      <c r="S27" s="184"/>
      <c r="T27" s="184"/>
      <c r="U27" s="184"/>
      <c r="V27" s="185"/>
      <c r="W27" s="39" t="s">
        <v>18</v>
      </c>
      <c r="X27" s="48" t="s">
        <v>18</v>
      </c>
      <c r="Y27" s="128"/>
      <c r="Z27" s="129" t="s">
        <v>48</v>
      </c>
      <c r="AA27" s="130"/>
      <c r="AB27" s="131">
        <f t="shared" si="3"/>
        <v>0</v>
      </c>
      <c r="AC27" s="132"/>
      <c r="AD27" s="133" t="s">
        <v>48</v>
      </c>
      <c r="AE27" s="134"/>
      <c r="AF27" s="135">
        <f t="shared" si="4"/>
        <v>0</v>
      </c>
      <c r="AG27" s="136"/>
      <c r="AH27" s="137" t="s">
        <v>48</v>
      </c>
      <c r="AI27" s="138"/>
      <c r="AJ27" s="139">
        <f t="shared" si="5"/>
        <v>0</v>
      </c>
      <c r="AK27" s="39"/>
      <c r="AL27" s="39"/>
    </row>
    <row r="28" spans="1:38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9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83"/>
      <c r="S28" s="184"/>
      <c r="T28" s="184"/>
      <c r="U28" s="184"/>
      <c r="V28" s="185"/>
      <c r="W28" s="39" t="s">
        <v>18</v>
      </c>
      <c r="X28" s="48" t="s">
        <v>18</v>
      </c>
      <c r="Y28" s="128"/>
      <c r="Z28" s="129" t="s">
        <v>48</v>
      </c>
      <c r="AA28" s="130"/>
      <c r="AB28" s="131">
        <f t="shared" si="3"/>
        <v>0</v>
      </c>
      <c r="AC28" s="132"/>
      <c r="AD28" s="133" t="s">
        <v>48</v>
      </c>
      <c r="AE28" s="134"/>
      <c r="AF28" s="135">
        <f t="shared" si="4"/>
        <v>0</v>
      </c>
      <c r="AG28" s="136"/>
      <c r="AH28" s="137" t="s">
        <v>48</v>
      </c>
      <c r="AI28" s="138"/>
      <c r="AJ28" s="139">
        <f t="shared" si="5"/>
        <v>0</v>
      </c>
      <c r="AK28" s="39"/>
      <c r="AL28" s="39"/>
    </row>
    <row r="29" spans="1:38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9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83"/>
      <c r="S29" s="184"/>
      <c r="T29" s="184"/>
      <c r="U29" s="184"/>
      <c r="V29" s="185"/>
      <c r="W29" s="39" t="s">
        <v>18</v>
      </c>
      <c r="X29" s="48" t="s">
        <v>18</v>
      </c>
      <c r="Y29" s="128"/>
      <c r="Z29" s="129" t="s">
        <v>48</v>
      </c>
      <c r="AA29" s="130"/>
      <c r="AB29" s="131">
        <f t="shared" si="3"/>
        <v>0</v>
      </c>
      <c r="AC29" s="132"/>
      <c r="AD29" s="133" t="s">
        <v>48</v>
      </c>
      <c r="AE29" s="134"/>
      <c r="AF29" s="135">
        <f t="shared" si="4"/>
        <v>0</v>
      </c>
      <c r="AG29" s="136"/>
      <c r="AH29" s="137" t="s">
        <v>48</v>
      </c>
      <c r="AI29" s="138"/>
      <c r="AJ29" s="139">
        <f t="shared" si="5"/>
        <v>0</v>
      </c>
      <c r="AK29" s="39"/>
      <c r="AL29" s="39"/>
    </row>
    <row r="30" spans="1:38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9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83"/>
      <c r="S30" s="184"/>
      <c r="T30" s="184"/>
      <c r="U30" s="184"/>
      <c r="V30" s="185"/>
      <c r="W30" s="39" t="s">
        <v>18</v>
      </c>
      <c r="X30" s="48" t="s">
        <v>18</v>
      </c>
      <c r="Y30" s="128"/>
      <c r="Z30" s="129" t="s">
        <v>48</v>
      </c>
      <c r="AA30" s="130"/>
      <c r="AB30" s="131">
        <f t="shared" si="3"/>
        <v>0</v>
      </c>
      <c r="AC30" s="132"/>
      <c r="AD30" s="133" t="s">
        <v>48</v>
      </c>
      <c r="AE30" s="134"/>
      <c r="AF30" s="135">
        <f t="shared" si="4"/>
        <v>0</v>
      </c>
      <c r="AG30" s="136"/>
      <c r="AH30" s="137" t="s">
        <v>48</v>
      </c>
      <c r="AI30" s="138"/>
      <c r="AJ30" s="139">
        <f t="shared" si="5"/>
        <v>0</v>
      </c>
      <c r="AK30" s="39"/>
      <c r="AL30" s="39"/>
    </row>
    <row r="31" spans="1:38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9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83"/>
      <c r="S31" s="184"/>
      <c r="T31" s="184"/>
      <c r="U31" s="184"/>
      <c r="V31" s="185"/>
      <c r="W31" s="39" t="s">
        <v>18</v>
      </c>
      <c r="X31" s="48" t="s">
        <v>18</v>
      </c>
      <c r="Y31" s="128"/>
      <c r="Z31" s="129" t="s">
        <v>48</v>
      </c>
      <c r="AA31" s="130"/>
      <c r="AB31" s="131">
        <f t="shared" si="3"/>
        <v>0</v>
      </c>
      <c r="AC31" s="132"/>
      <c r="AD31" s="133" t="s">
        <v>48</v>
      </c>
      <c r="AE31" s="134"/>
      <c r="AF31" s="135">
        <f t="shared" si="4"/>
        <v>0</v>
      </c>
      <c r="AG31" s="136"/>
      <c r="AH31" s="137" t="s">
        <v>48</v>
      </c>
      <c r="AI31" s="138"/>
      <c r="AJ31" s="139">
        <f t="shared" si="5"/>
        <v>0</v>
      </c>
      <c r="AK31" s="39"/>
      <c r="AL31" s="39"/>
    </row>
    <row r="32" spans="1:38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9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83"/>
      <c r="S32" s="184"/>
      <c r="T32" s="184"/>
      <c r="U32" s="184"/>
      <c r="V32" s="185"/>
      <c r="W32" s="39" t="s">
        <v>18</v>
      </c>
      <c r="X32" s="48" t="s">
        <v>18</v>
      </c>
      <c r="Y32" s="128"/>
      <c r="Z32" s="129" t="s">
        <v>48</v>
      </c>
      <c r="AA32" s="130"/>
      <c r="AB32" s="131">
        <f t="shared" si="3"/>
        <v>0</v>
      </c>
      <c r="AC32" s="132"/>
      <c r="AD32" s="133" t="s">
        <v>48</v>
      </c>
      <c r="AE32" s="134"/>
      <c r="AF32" s="135">
        <f t="shared" si="4"/>
        <v>0</v>
      </c>
      <c r="AG32" s="136"/>
      <c r="AH32" s="137" t="s">
        <v>48</v>
      </c>
      <c r="AI32" s="138"/>
      <c r="AJ32" s="139">
        <f t="shared" si="5"/>
        <v>0</v>
      </c>
      <c r="AK32" s="39"/>
      <c r="AL32" s="39"/>
    </row>
    <row r="33" spans="1:38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ref="H33:H34" si="10">E33-G33-F33</f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83"/>
      <c r="S33" s="184"/>
      <c r="T33" s="184"/>
      <c r="U33" s="184"/>
      <c r="V33" s="185"/>
      <c r="W33" s="39" t="s">
        <v>18</v>
      </c>
      <c r="X33" s="48" t="s">
        <v>18</v>
      </c>
      <c r="Y33" s="128"/>
      <c r="Z33" s="129" t="s">
        <v>48</v>
      </c>
      <c r="AA33" s="130"/>
      <c r="AB33" s="131">
        <f t="shared" si="3"/>
        <v>0</v>
      </c>
      <c r="AC33" s="132"/>
      <c r="AD33" s="133" t="s">
        <v>48</v>
      </c>
      <c r="AE33" s="134"/>
      <c r="AF33" s="135">
        <f t="shared" si="4"/>
        <v>0</v>
      </c>
      <c r="AG33" s="136"/>
      <c r="AH33" s="137" t="s">
        <v>48</v>
      </c>
      <c r="AI33" s="138"/>
      <c r="AJ33" s="139">
        <f t="shared" si="5"/>
        <v>0</v>
      </c>
      <c r="AK33" s="39"/>
      <c r="AL33" s="39"/>
    </row>
    <row r="34" spans="1:38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10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83"/>
      <c r="S34" s="184"/>
      <c r="T34" s="184"/>
      <c r="U34" s="184"/>
      <c r="V34" s="185"/>
      <c r="W34" s="39" t="s">
        <v>18</v>
      </c>
      <c r="X34" s="48" t="s">
        <v>18</v>
      </c>
      <c r="Y34" s="128"/>
      <c r="Z34" s="129" t="s">
        <v>48</v>
      </c>
      <c r="AA34" s="130"/>
      <c r="AB34" s="131">
        <f t="shared" si="3"/>
        <v>0</v>
      </c>
      <c r="AC34" s="132"/>
      <c r="AD34" s="133" t="s">
        <v>48</v>
      </c>
      <c r="AE34" s="134"/>
      <c r="AF34" s="135">
        <f t="shared" si="4"/>
        <v>0</v>
      </c>
      <c r="AG34" s="136"/>
      <c r="AH34" s="137" t="s">
        <v>48</v>
      </c>
      <c r="AI34" s="138"/>
      <c r="AJ34" s="139">
        <f t="shared" si="5"/>
        <v>0</v>
      </c>
      <c r="AK34" s="39"/>
      <c r="AL34" s="39"/>
    </row>
    <row r="35" spans="1:38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83"/>
      <c r="S35" s="184"/>
      <c r="T35" s="184"/>
      <c r="U35" s="184"/>
      <c r="V35" s="185"/>
      <c r="W35" s="39" t="s">
        <v>18</v>
      </c>
      <c r="X35" s="48" t="s">
        <v>18</v>
      </c>
      <c r="Y35" s="128"/>
      <c r="Z35" s="129" t="s">
        <v>48</v>
      </c>
      <c r="AA35" s="130"/>
      <c r="AB35" s="131">
        <f t="shared" si="3"/>
        <v>0</v>
      </c>
      <c r="AC35" s="132"/>
      <c r="AD35" s="133" t="s">
        <v>48</v>
      </c>
      <c r="AE35" s="134"/>
      <c r="AF35" s="135">
        <f t="shared" si="4"/>
        <v>0</v>
      </c>
      <c r="AG35" s="136"/>
      <c r="AH35" s="137" t="s">
        <v>48</v>
      </c>
      <c r="AI35" s="138"/>
      <c r="AJ35" s="139">
        <f t="shared" si="5"/>
        <v>0</v>
      </c>
      <c r="AK35" s="39"/>
      <c r="AL35" s="39"/>
    </row>
    <row r="36" spans="1:38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11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83"/>
      <c r="S36" s="184"/>
      <c r="T36" s="184"/>
      <c r="U36" s="184"/>
      <c r="V36" s="185"/>
      <c r="W36" s="39" t="s">
        <v>18</v>
      </c>
      <c r="X36" s="48" t="s">
        <v>18</v>
      </c>
      <c r="Y36" s="128"/>
      <c r="Z36" s="129" t="s">
        <v>48</v>
      </c>
      <c r="AA36" s="130"/>
      <c r="AB36" s="131">
        <f t="shared" si="3"/>
        <v>0</v>
      </c>
      <c r="AC36" s="132"/>
      <c r="AD36" s="133" t="s">
        <v>48</v>
      </c>
      <c r="AE36" s="134"/>
      <c r="AF36" s="135">
        <f t="shared" si="4"/>
        <v>0</v>
      </c>
      <c r="AG36" s="136"/>
      <c r="AH36" s="137" t="s">
        <v>48</v>
      </c>
      <c r="AI36" s="138"/>
      <c r="AJ36" s="139">
        <f t="shared" si="5"/>
        <v>0</v>
      </c>
      <c r="AK36" s="39"/>
      <c r="AL36" s="39"/>
    </row>
    <row r="37" spans="1:38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11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83"/>
      <c r="S37" s="184"/>
      <c r="T37" s="184"/>
      <c r="U37" s="184"/>
      <c r="V37" s="185"/>
      <c r="W37" s="39" t="s">
        <v>18</v>
      </c>
      <c r="X37" s="48" t="s">
        <v>18</v>
      </c>
      <c r="Y37" s="128"/>
      <c r="Z37" s="129" t="s">
        <v>48</v>
      </c>
      <c r="AA37" s="130"/>
      <c r="AB37" s="131">
        <f t="shared" si="3"/>
        <v>0</v>
      </c>
      <c r="AC37" s="132"/>
      <c r="AD37" s="133" t="s">
        <v>48</v>
      </c>
      <c r="AE37" s="134"/>
      <c r="AF37" s="135">
        <f t="shared" si="4"/>
        <v>0</v>
      </c>
      <c r="AG37" s="136"/>
      <c r="AH37" s="137" t="s">
        <v>48</v>
      </c>
      <c r="AI37" s="138"/>
      <c r="AJ37" s="139">
        <f t="shared" si="5"/>
        <v>0</v>
      </c>
      <c r="AK37" s="39"/>
      <c r="AL37" s="39"/>
    </row>
    <row r="38" spans="1:38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11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83"/>
      <c r="S38" s="184"/>
      <c r="T38" s="184"/>
      <c r="U38" s="184"/>
      <c r="V38" s="185"/>
      <c r="W38" s="39" t="s">
        <v>18</v>
      </c>
      <c r="X38" s="48" t="s">
        <v>18</v>
      </c>
      <c r="Y38" s="128"/>
      <c r="Z38" s="129" t="s">
        <v>48</v>
      </c>
      <c r="AA38" s="130"/>
      <c r="AB38" s="131">
        <f t="shared" si="3"/>
        <v>0</v>
      </c>
      <c r="AC38" s="132"/>
      <c r="AD38" s="133" t="s">
        <v>48</v>
      </c>
      <c r="AE38" s="134"/>
      <c r="AF38" s="135">
        <f t="shared" si="4"/>
        <v>0</v>
      </c>
      <c r="AG38" s="136"/>
      <c r="AH38" s="137" t="s">
        <v>48</v>
      </c>
      <c r="AI38" s="138"/>
      <c r="AJ38" s="139">
        <f t="shared" si="5"/>
        <v>0</v>
      </c>
      <c r="AK38" s="39"/>
      <c r="AL38" s="39"/>
    </row>
    <row r="39" spans="1:38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11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83"/>
      <c r="S39" s="184"/>
      <c r="T39" s="184"/>
      <c r="U39" s="184"/>
      <c r="V39" s="185"/>
      <c r="W39" s="39" t="s">
        <v>18</v>
      </c>
      <c r="X39" s="48" t="s">
        <v>18</v>
      </c>
      <c r="Y39" s="128"/>
      <c r="Z39" s="129" t="s">
        <v>48</v>
      </c>
      <c r="AA39" s="130"/>
      <c r="AB39" s="131">
        <f t="shared" si="3"/>
        <v>0</v>
      </c>
      <c r="AC39" s="132"/>
      <c r="AD39" s="133" t="s">
        <v>48</v>
      </c>
      <c r="AE39" s="134"/>
      <c r="AF39" s="135">
        <f t="shared" si="4"/>
        <v>0</v>
      </c>
      <c r="AG39" s="136"/>
      <c r="AH39" s="137" t="s">
        <v>48</v>
      </c>
      <c r="AI39" s="138"/>
      <c r="AJ39" s="139">
        <f t="shared" si="5"/>
        <v>0</v>
      </c>
      <c r="AK39" s="39"/>
      <c r="AL39" s="39"/>
    </row>
    <row r="40" spans="1:38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11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83"/>
      <c r="S40" s="184"/>
      <c r="T40" s="184"/>
      <c r="U40" s="184"/>
      <c r="V40" s="185"/>
      <c r="W40" s="39" t="s">
        <v>18</v>
      </c>
      <c r="X40" s="48" t="s">
        <v>18</v>
      </c>
      <c r="Y40" s="128"/>
      <c r="Z40" s="129" t="s">
        <v>48</v>
      </c>
      <c r="AA40" s="130"/>
      <c r="AB40" s="131">
        <f t="shared" si="3"/>
        <v>0</v>
      </c>
      <c r="AC40" s="132"/>
      <c r="AD40" s="133" t="s">
        <v>48</v>
      </c>
      <c r="AE40" s="134"/>
      <c r="AF40" s="135">
        <f t="shared" si="4"/>
        <v>0</v>
      </c>
      <c r="AG40" s="136"/>
      <c r="AH40" s="137" t="s">
        <v>48</v>
      </c>
      <c r="AI40" s="138"/>
      <c r="AJ40" s="139">
        <f t="shared" si="5"/>
        <v>0</v>
      </c>
      <c r="AK40" s="39"/>
      <c r="AL40" s="39"/>
    </row>
    <row r="41" spans="1:38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11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83"/>
      <c r="S41" s="184"/>
      <c r="T41" s="184"/>
      <c r="U41" s="184"/>
      <c r="V41" s="185"/>
      <c r="W41" s="39" t="s">
        <v>18</v>
      </c>
      <c r="X41" s="48" t="s">
        <v>18</v>
      </c>
      <c r="Y41" s="128"/>
      <c r="Z41" s="129" t="s">
        <v>48</v>
      </c>
      <c r="AA41" s="130"/>
      <c r="AB41" s="131">
        <f t="shared" si="3"/>
        <v>0</v>
      </c>
      <c r="AC41" s="132"/>
      <c r="AD41" s="133" t="s">
        <v>48</v>
      </c>
      <c r="AE41" s="134"/>
      <c r="AF41" s="135">
        <f t="shared" si="4"/>
        <v>0</v>
      </c>
      <c r="AG41" s="136"/>
      <c r="AH41" s="137" t="s">
        <v>48</v>
      </c>
      <c r="AI41" s="138"/>
      <c r="AJ41" s="139">
        <f t="shared" si="5"/>
        <v>0</v>
      </c>
      <c r="AK41" s="39"/>
      <c r="AL41" s="39"/>
    </row>
    <row r="42" spans="1:38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11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83"/>
      <c r="S42" s="184"/>
      <c r="T42" s="184"/>
      <c r="U42" s="184"/>
      <c r="V42" s="185"/>
      <c r="W42" s="39" t="s">
        <v>18</v>
      </c>
      <c r="X42" s="48" t="s">
        <v>18</v>
      </c>
      <c r="Y42" s="128"/>
      <c r="Z42" s="129" t="s">
        <v>48</v>
      </c>
      <c r="AA42" s="130"/>
      <c r="AB42" s="131">
        <f t="shared" si="3"/>
        <v>0</v>
      </c>
      <c r="AC42" s="132"/>
      <c r="AD42" s="133" t="s">
        <v>48</v>
      </c>
      <c r="AE42" s="134"/>
      <c r="AF42" s="135">
        <f t="shared" si="4"/>
        <v>0</v>
      </c>
      <c r="AG42" s="136"/>
      <c r="AH42" s="137" t="s">
        <v>48</v>
      </c>
      <c r="AI42" s="138"/>
      <c r="AJ42" s="139">
        <f t="shared" si="5"/>
        <v>0</v>
      </c>
      <c r="AK42" s="39"/>
      <c r="AL42" s="39"/>
    </row>
    <row r="43" spans="1:38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83"/>
      <c r="S43" s="184"/>
      <c r="T43" s="184"/>
      <c r="U43" s="184"/>
      <c r="V43" s="185"/>
      <c r="W43" s="39" t="s">
        <v>18</v>
      </c>
      <c r="X43" s="48" t="s">
        <v>18</v>
      </c>
      <c r="Y43" s="128"/>
      <c r="Z43" s="129" t="s">
        <v>48</v>
      </c>
      <c r="AA43" s="130"/>
      <c r="AB43" s="131">
        <f t="shared" si="3"/>
        <v>0</v>
      </c>
      <c r="AC43" s="132"/>
      <c r="AD43" s="133" t="s">
        <v>48</v>
      </c>
      <c r="AE43" s="134"/>
      <c r="AF43" s="135">
        <f t="shared" si="4"/>
        <v>0</v>
      </c>
      <c r="AG43" s="136"/>
      <c r="AH43" s="137" t="s">
        <v>48</v>
      </c>
      <c r="AI43" s="138"/>
      <c r="AJ43" s="139">
        <f t="shared" si="5"/>
        <v>0</v>
      </c>
      <c r="AK43" s="39"/>
      <c r="AL43" s="39"/>
    </row>
    <row r="44" spans="1:38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12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83"/>
      <c r="S44" s="184"/>
      <c r="T44" s="184"/>
      <c r="U44" s="184"/>
      <c r="V44" s="185"/>
      <c r="W44" s="39" t="s">
        <v>18</v>
      </c>
      <c r="X44" s="48" t="s">
        <v>18</v>
      </c>
      <c r="Y44" s="128"/>
      <c r="Z44" s="129" t="s">
        <v>48</v>
      </c>
      <c r="AA44" s="130"/>
      <c r="AB44" s="131">
        <f t="shared" si="3"/>
        <v>0</v>
      </c>
      <c r="AC44" s="132"/>
      <c r="AD44" s="133" t="s">
        <v>48</v>
      </c>
      <c r="AE44" s="134"/>
      <c r="AF44" s="135">
        <f t="shared" si="4"/>
        <v>0</v>
      </c>
      <c r="AG44" s="136"/>
      <c r="AH44" s="137" t="s">
        <v>48</v>
      </c>
      <c r="AI44" s="138"/>
      <c r="AJ44" s="139">
        <f t="shared" si="5"/>
        <v>0</v>
      </c>
      <c r="AK44" s="39"/>
      <c r="AL44" s="39"/>
    </row>
    <row r="45" spans="1:38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12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83"/>
      <c r="S45" s="184"/>
      <c r="T45" s="184"/>
      <c r="U45" s="184"/>
      <c r="V45" s="185"/>
      <c r="W45" s="39" t="s">
        <v>18</v>
      </c>
      <c r="X45" s="48" t="s">
        <v>18</v>
      </c>
      <c r="Y45" s="128"/>
      <c r="Z45" s="129" t="s">
        <v>48</v>
      </c>
      <c r="AA45" s="130"/>
      <c r="AB45" s="131">
        <f t="shared" si="3"/>
        <v>0</v>
      </c>
      <c r="AC45" s="132"/>
      <c r="AD45" s="133" t="s">
        <v>48</v>
      </c>
      <c r="AE45" s="134"/>
      <c r="AF45" s="135">
        <f t="shared" si="4"/>
        <v>0</v>
      </c>
      <c r="AG45" s="136"/>
      <c r="AH45" s="137" t="s">
        <v>48</v>
      </c>
      <c r="AI45" s="138"/>
      <c r="AJ45" s="139">
        <f t="shared" si="5"/>
        <v>0</v>
      </c>
      <c r="AK45" s="39"/>
      <c r="AL45" s="39"/>
    </row>
    <row r="46" spans="1:38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12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83"/>
      <c r="S46" s="184"/>
      <c r="T46" s="184"/>
      <c r="U46" s="184"/>
      <c r="V46" s="185"/>
      <c r="W46" s="39" t="s">
        <v>18</v>
      </c>
      <c r="X46" s="48" t="s">
        <v>18</v>
      </c>
      <c r="Y46" s="128"/>
      <c r="Z46" s="129" t="s">
        <v>48</v>
      </c>
      <c r="AA46" s="130"/>
      <c r="AB46" s="131">
        <f t="shared" si="3"/>
        <v>0</v>
      </c>
      <c r="AC46" s="132"/>
      <c r="AD46" s="133" t="s">
        <v>48</v>
      </c>
      <c r="AE46" s="134"/>
      <c r="AF46" s="135">
        <f t="shared" si="4"/>
        <v>0</v>
      </c>
      <c r="AG46" s="136"/>
      <c r="AH46" s="137" t="s">
        <v>48</v>
      </c>
      <c r="AI46" s="138"/>
      <c r="AJ46" s="139">
        <f t="shared" si="5"/>
        <v>0</v>
      </c>
      <c r="AK46" s="39"/>
      <c r="AL46" s="39"/>
    </row>
    <row r="47" spans="1:38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12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83"/>
      <c r="S47" s="184"/>
      <c r="T47" s="184"/>
      <c r="U47" s="184"/>
      <c r="V47" s="185"/>
      <c r="W47" s="39" t="s">
        <v>18</v>
      </c>
      <c r="X47" s="48" t="s">
        <v>18</v>
      </c>
      <c r="Y47" s="128"/>
      <c r="Z47" s="129" t="s">
        <v>48</v>
      </c>
      <c r="AA47" s="130"/>
      <c r="AB47" s="131">
        <f t="shared" si="3"/>
        <v>0</v>
      </c>
      <c r="AC47" s="132"/>
      <c r="AD47" s="133" t="s">
        <v>48</v>
      </c>
      <c r="AE47" s="134"/>
      <c r="AF47" s="135">
        <f t="shared" si="4"/>
        <v>0</v>
      </c>
      <c r="AG47" s="136"/>
      <c r="AH47" s="137" t="s">
        <v>48</v>
      </c>
      <c r="AI47" s="138"/>
      <c r="AJ47" s="139">
        <f t="shared" si="5"/>
        <v>0</v>
      </c>
      <c r="AK47" s="39"/>
      <c r="AL47" s="39"/>
    </row>
    <row r="48" spans="1:38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12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83"/>
      <c r="S48" s="184"/>
      <c r="T48" s="184"/>
      <c r="U48" s="184"/>
      <c r="V48" s="185"/>
      <c r="W48" s="39" t="s">
        <v>18</v>
      </c>
      <c r="X48" s="48" t="s">
        <v>18</v>
      </c>
      <c r="Y48" s="128"/>
      <c r="Z48" s="129" t="s">
        <v>48</v>
      </c>
      <c r="AA48" s="130"/>
      <c r="AB48" s="131">
        <f t="shared" si="3"/>
        <v>0</v>
      </c>
      <c r="AC48" s="132"/>
      <c r="AD48" s="133" t="s">
        <v>48</v>
      </c>
      <c r="AE48" s="134"/>
      <c r="AF48" s="135">
        <f t="shared" si="4"/>
        <v>0</v>
      </c>
      <c r="AG48" s="136"/>
      <c r="AH48" s="137" t="s">
        <v>48</v>
      </c>
      <c r="AI48" s="138"/>
      <c r="AJ48" s="139">
        <f t="shared" si="5"/>
        <v>0</v>
      </c>
      <c r="AK48" s="39"/>
      <c r="AL48" s="39"/>
    </row>
    <row r="49" spans="1:39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12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83"/>
      <c r="S49" s="184"/>
      <c r="T49" s="184"/>
      <c r="U49" s="184"/>
      <c r="V49" s="185"/>
      <c r="W49" s="39" t="s">
        <v>18</v>
      </c>
      <c r="X49" s="48" t="s">
        <v>18</v>
      </c>
      <c r="Y49" s="128"/>
      <c r="Z49" s="129" t="s">
        <v>48</v>
      </c>
      <c r="AA49" s="130"/>
      <c r="AB49" s="131">
        <f t="shared" si="3"/>
        <v>0</v>
      </c>
      <c r="AC49" s="132"/>
      <c r="AD49" s="133" t="s">
        <v>48</v>
      </c>
      <c r="AE49" s="134"/>
      <c r="AF49" s="135">
        <f t="shared" si="4"/>
        <v>0</v>
      </c>
      <c r="AG49" s="136"/>
      <c r="AH49" s="137" t="s">
        <v>48</v>
      </c>
      <c r="AI49" s="138"/>
      <c r="AJ49" s="139">
        <f t="shared" si="5"/>
        <v>0</v>
      </c>
      <c r="AK49" s="39"/>
      <c r="AL49" s="39"/>
    </row>
    <row r="50" spans="1:39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83"/>
      <c r="S50" s="184"/>
      <c r="T50" s="184"/>
      <c r="U50" s="184"/>
      <c r="V50" s="185"/>
      <c r="W50" s="39" t="s">
        <v>18</v>
      </c>
      <c r="X50" s="48" t="s">
        <v>18</v>
      </c>
      <c r="Y50" s="128"/>
      <c r="Z50" s="129" t="s">
        <v>48</v>
      </c>
      <c r="AA50" s="130"/>
      <c r="AB50" s="131">
        <f t="shared" si="3"/>
        <v>0</v>
      </c>
      <c r="AC50" s="132"/>
      <c r="AD50" s="133" t="s">
        <v>48</v>
      </c>
      <c r="AE50" s="134"/>
      <c r="AF50" s="135">
        <f t="shared" si="4"/>
        <v>0</v>
      </c>
      <c r="AG50" s="136"/>
      <c r="AH50" s="137" t="s">
        <v>48</v>
      </c>
      <c r="AI50" s="138"/>
      <c r="AJ50" s="139">
        <f t="shared" si="5"/>
        <v>0</v>
      </c>
      <c r="AK50" s="39"/>
      <c r="AL50" s="39"/>
    </row>
    <row r="51" spans="1:39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13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83"/>
      <c r="S51" s="184"/>
      <c r="T51" s="184"/>
      <c r="U51" s="184"/>
      <c r="V51" s="185"/>
      <c r="W51" s="39" t="s">
        <v>18</v>
      </c>
      <c r="X51" s="48" t="s">
        <v>18</v>
      </c>
      <c r="Y51" s="128"/>
      <c r="Z51" s="129" t="s">
        <v>48</v>
      </c>
      <c r="AA51" s="130"/>
      <c r="AB51" s="131">
        <f t="shared" si="3"/>
        <v>0</v>
      </c>
      <c r="AC51" s="132"/>
      <c r="AD51" s="133" t="s">
        <v>48</v>
      </c>
      <c r="AE51" s="134"/>
      <c r="AF51" s="135">
        <f t="shared" si="4"/>
        <v>0</v>
      </c>
      <c r="AG51" s="136"/>
      <c r="AH51" s="137" t="s">
        <v>48</v>
      </c>
      <c r="AI51" s="138"/>
      <c r="AJ51" s="139">
        <f t="shared" si="5"/>
        <v>0</v>
      </c>
      <c r="AK51" s="39"/>
      <c r="AL51" s="39"/>
    </row>
    <row r="52" spans="1:39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13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83"/>
      <c r="S52" s="184"/>
      <c r="T52" s="184"/>
      <c r="U52" s="184"/>
      <c r="V52" s="185"/>
      <c r="W52" s="39" t="s">
        <v>18</v>
      </c>
      <c r="X52" s="48" t="s">
        <v>18</v>
      </c>
      <c r="Y52" s="128"/>
      <c r="Z52" s="129" t="s">
        <v>48</v>
      </c>
      <c r="AA52" s="130"/>
      <c r="AB52" s="131">
        <f t="shared" si="3"/>
        <v>0</v>
      </c>
      <c r="AC52" s="132"/>
      <c r="AD52" s="133" t="s">
        <v>48</v>
      </c>
      <c r="AE52" s="134"/>
      <c r="AF52" s="135">
        <f t="shared" si="4"/>
        <v>0</v>
      </c>
      <c r="AG52" s="136"/>
      <c r="AH52" s="137" t="s">
        <v>48</v>
      </c>
      <c r="AI52" s="138"/>
      <c r="AJ52" s="139">
        <f t="shared" si="5"/>
        <v>0</v>
      </c>
      <c r="AK52" s="39"/>
      <c r="AL52" s="39"/>
    </row>
    <row r="53" spans="1:39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13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83"/>
      <c r="S53" s="184"/>
      <c r="T53" s="184"/>
      <c r="U53" s="184"/>
      <c r="V53" s="185"/>
      <c r="W53" s="39" t="s">
        <v>18</v>
      </c>
      <c r="X53" s="48" t="s">
        <v>18</v>
      </c>
      <c r="Y53" s="128"/>
      <c r="Z53" s="129" t="s">
        <v>48</v>
      </c>
      <c r="AA53" s="130"/>
      <c r="AB53" s="131">
        <f t="shared" si="3"/>
        <v>0</v>
      </c>
      <c r="AC53" s="132"/>
      <c r="AD53" s="133" t="s">
        <v>48</v>
      </c>
      <c r="AE53" s="134"/>
      <c r="AF53" s="135">
        <f t="shared" si="4"/>
        <v>0</v>
      </c>
      <c r="AG53" s="136"/>
      <c r="AH53" s="137" t="s">
        <v>48</v>
      </c>
      <c r="AI53" s="138"/>
      <c r="AJ53" s="139">
        <f t="shared" si="5"/>
        <v>0</v>
      </c>
      <c r="AK53" s="39"/>
      <c r="AL53" s="39"/>
    </row>
    <row r="54" spans="1:39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13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83"/>
      <c r="S54" s="184"/>
      <c r="T54" s="184"/>
      <c r="U54" s="184"/>
      <c r="V54" s="185"/>
      <c r="W54" s="39" t="s">
        <v>18</v>
      </c>
      <c r="X54" s="48" t="s">
        <v>18</v>
      </c>
      <c r="Y54" s="128"/>
      <c r="Z54" s="129" t="s">
        <v>48</v>
      </c>
      <c r="AA54" s="130"/>
      <c r="AB54" s="131">
        <f t="shared" si="3"/>
        <v>0</v>
      </c>
      <c r="AC54" s="132"/>
      <c r="AD54" s="133" t="s">
        <v>48</v>
      </c>
      <c r="AE54" s="134"/>
      <c r="AF54" s="135">
        <f t="shared" si="4"/>
        <v>0</v>
      </c>
      <c r="AG54" s="136"/>
      <c r="AH54" s="137" t="s">
        <v>48</v>
      </c>
      <c r="AI54" s="138"/>
      <c r="AJ54" s="139">
        <f t="shared" si="5"/>
        <v>0</v>
      </c>
      <c r="AK54" s="39"/>
      <c r="AL54" s="39"/>
    </row>
    <row r="55" spans="1:39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13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83"/>
      <c r="S55" s="184"/>
      <c r="T55" s="184"/>
      <c r="U55" s="184"/>
      <c r="V55" s="185"/>
      <c r="W55" s="39" t="s">
        <v>18</v>
      </c>
      <c r="X55" s="48" t="s">
        <v>18</v>
      </c>
      <c r="Y55" s="128"/>
      <c r="Z55" s="129" t="s">
        <v>48</v>
      </c>
      <c r="AA55" s="130"/>
      <c r="AB55" s="131">
        <f t="shared" si="3"/>
        <v>0</v>
      </c>
      <c r="AC55" s="132"/>
      <c r="AD55" s="133" t="s">
        <v>48</v>
      </c>
      <c r="AE55" s="134"/>
      <c r="AF55" s="135">
        <f t="shared" si="4"/>
        <v>0</v>
      </c>
      <c r="AG55" s="136"/>
      <c r="AH55" s="137" t="s">
        <v>48</v>
      </c>
      <c r="AI55" s="138"/>
      <c r="AJ55" s="139">
        <f t="shared" si="5"/>
        <v>0</v>
      </c>
      <c r="AK55" s="39"/>
      <c r="AL55" s="39"/>
    </row>
    <row r="56" spans="1:39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13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83"/>
      <c r="S56" s="184"/>
      <c r="T56" s="184"/>
      <c r="U56" s="184"/>
      <c r="V56" s="185"/>
      <c r="W56" s="39" t="s">
        <v>18</v>
      </c>
      <c r="X56" s="48" t="s">
        <v>18</v>
      </c>
      <c r="Y56" s="128" t="s">
        <v>18</v>
      </c>
      <c r="Z56" s="129" t="s">
        <v>18</v>
      </c>
      <c r="AA56" s="130" t="s">
        <v>18</v>
      </c>
      <c r="AB56" s="131" t="s">
        <v>18</v>
      </c>
      <c r="AC56" s="132" t="s">
        <v>18</v>
      </c>
      <c r="AD56" s="133" t="s">
        <v>18</v>
      </c>
      <c r="AE56" s="134" t="s">
        <v>18</v>
      </c>
      <c r="AF56" s="135" t="s">
        <v>18</v>
      </c>
      <c r="AG56" s="136" t="s">
        <v>18</v>
      </c>
      <c r="AH56" s="137" t="s">
        <v>18</v>
      </c>
      <c r="AI56" s="138" t="s">
        <v>18</v>
      </c>
      <c r="AJ56" s="139" t="s">
        <v>18</v>
      </c>
      <c r="AK56" s="39"/>
      <c r="AL56" s="39"/>
    </row>
    <row r="57" spans="1:39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13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83"/>
      <c r="S57" s="184"/>
      <c r="T57" s="184"/>
      <c r="U57" s="184"/>
      <c r="V57" s="185"/>
      <c r="W57" s="39" t="s">
        <v>18</v>
      </c>
      <c r="X57" s="48" t="s">
        <v>18</v>
      </c>
      <c r="Y57" s="128" t="s">
        <v>18</v>
      </c>
      <c r="Z57" s="129" t="s">
        <v>18</v>
      </c>
      <c r="AA57" s="130" t="s">
        <v>18</v>
      </c>
      <c r="AB57" s="131" t="s">
        <v>18</v>
      </c>
      <c r="AC57" s="132" t="s">
        <v>18</v>
      </c>
      <c r="AD57" s="133" t="s">
        <v>18</v>
      </c>
      <c r="AE57" s="134" t="s">
        <v>18</v>
      </c>
      <c r="AF57" s="135" t="s">
        <v>18</v>
      </c>
      <c r="AG57" s="136" t="s">
        <v>18</v>
      </c>
      <c r="AH57" s="137" t="s">
        <v>18</v>
      </c>
      <c r="AI57" s="138" t="s">
        <v>18</v>
      </c>
      <c r="AJ57" s="139" t="s">
        <v>18</v>
      </c>
      <c r="AK57" s="39"/>
      <c r="AL57" s="39"/>
    </row>
    <row r="58" spans="1:39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89"/>
      <c r="S58" s="190"/>
      <c r="T58" s="190"/>
      <c r="U58" s="190"/>
      <c r="V58" s="191"/>
      <c r="W58" s="39"/>
      <c r="X58" s="48"/>
      <c r="Y58" s="128" t="s">
        <v>18</v>
      </c>
      <c r="Z58" s="129" t="s">
        <v>18</v>
      </c>
      <c r="AA58" s="130" t="s">
        <v>18</v>
      </c>
      <c r="AB58" s="131" t="s">
        <v>18</v>
      </c>
      <c r="AC58" s="132" t="s">
        <v>18</v>
      </c>
      <c r="AD58" s="133" t="s">
        <v>18</v>
      </c>
      <c r="AE58" s="134" t="s">
        <v>18</v>
      </c>
      <c r="AF58" s="135" t="s">
        <v>18</v>
      </c>
      <c r="AG58" s="136" t="s">
        <v>18</v>
      </c>
      <c r="AH58" s="137" t="s">
        <v>18</v>
      </c>
      <c r="AI58" s="138" t="s">
        <v>18</v>
      </c>
      <c r="AJ58" s="139" t="s">
        <v>18</v>
      </c>
      <c r="AK58" s="39" t="s">
        <v>18</v>
      </c>
      <c r="AL58" s="39" t="s">
        <v>18</v>
      </c>
    </row>
    <row r="59" spans="1:39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92"/>
      <c r="S59" s="193"/>
      <c r="T59" s="193"/>
      <c r="U59" s="193"/>
      <c r="V59" s="194"/>
      <c r="W59" s="121"/>
      <c r="X59" s="121"/>
      <c r="Y59" s="157"/>
      <c r="Z59" s="158"/>
      <c r="AA59" s="159"/>
      <c r="AB59" s="121"/>
      <c r="AC59" s="157"/>
      <c r="AD59" s="158"/>
      <c r="AE59" s="159"/>
      <c r="AF59" s="121"/>
      <c r="AG59" s="157"/>
      <c r="AH59" s="158"/>
      <c r="AI59" s="159"/>
      <c r="AJ59" s="121"/>
      <c r="AK59" s="121"/>
      <c r="AL59" s="121"/>
    </row>
    <row r="60" spans="1:39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14">SUM(J2:J59)</f>
        <v>#VALUE!</v>
      </c>
      <c r="K60" s="74">
        <f>SUM(K2:K59)</f>
        <v>0</v>
      </c>
      <c r="L60" s="75">
        <f>SUM(L2:L59)</f>
        <v>0</v>
      </c>
      <c r="M60" s="76">
        <f t="shared" si="14"/>
        <v>0</v>
      </c>
      <c r="N60" s="99">
        <f t="shared" si="14"/>
        <v>0</v>
      </c>
      <c r="O60" s="110">
        <f>SUM(O2:O59)</f>
        <v>0</v>
      </c>
      <c r="P60" s="104">
        <f t="shared" si="14"/>
        <v>0</v>
      </c>
      <c r="Q60" s="76">
        <f t="shared" si="14"/>
        <v>0</v>
      </c>
      <c r="R60" s="77">
        <f>SUM(L60:Q60)</f>
        <v>0</v>
      </c>
      <c r="S60" s="195" t="s">
        <v>19</v>
      </c>
      <c r="T60" s="196"/>
      <c r="U60" s="196"/>
      <c r="V60" s="197"/>
      <c r="W60" s="120">
        <v>1</v>
      </c>
      <c r="X60" s="120">
        <f>SUM(X2:X59)</f>
        <v>0</v>
      </c>
      <c r="Y60" s="128">
        <f>SUM(Y2:Y59)</f>
        <v>0</v>
      </c>
      <c r="Z60" s="129" t="s">
        <v>48</v>
      </c>
      <c r="AA60" s="130">
        <f>SUM(AA2:AA59)</f>
        <v>0</v>
      </c>
      <c r="AB60" s="160">
        <f>SUM(AB2:AB59)</f>
        <v>0</v>
      </c>
      <c r="AC60" s="132">
        <f>SUM(AC2:AC59)</f>
        <v>0</v>
      </c>
      <c r="AD60" s="133" t="s">
        <v>48</v>
      </c>
      <c r="AE60" s="134">
        <f>SUM(AE2:AE59)</f>
        <v>0</v>
      </c>
      <c r="AF60" s="161">
        <f>SUM(AF2:AF59)</f>
        <v>0</v>
      </c>
      <c r="AG60" s="162">
        <f>SUM(AG2:AG59)</f>
        <v>0</v>
      </c>
      <c r="AH60" s="137" t="s">
        <v>48</v>
      </c>
      <c r="AI60" s="163">
        <f>SUM(AI2:AI59)</f>
        <v>0</v>
      </c>
      <c r="AJ60" s="164">
        <f>SUM(AJ2:AJ59)</f>
        <v>0</v>
      </c>
      <c r="AK60" s="120">
        <f>SUM(AK2:AK59)</f>
        <v>0</v>
      </c>
      <c r="AL60" s="120">
        <f>SUM(AL2:AL59)</f>
        <v>0</v>
      </c>
      <c r="AM60" s="79">
        <f>SUM(AK60:AL60)</f>
        <v>0</v>
      </c>
    </row>
    <row r="61" spans="1:39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86"/>
      <c r="T61" s="187"/>
      <c r="U61" s="187"/>
      <c r="V61" s="188"/>
    </row>
    <row r="62" spans="1:39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27"/>
      <c r="AL62" s="27"/>
    </row>
    <row r="63" spans="1:39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27"/>
      <c r="AL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2595-7A67-4BB1-9F92-BC012955E652}">
  <sheetPr>
    <pageSetUpPr fitToPage="1"/>
  </sheetPr>
  <dimension ref="A1:W11"/>
  <sheetViews>
    <sheetView tabSelected="1" zoomScale="120" zoomScaleNormal="120" workbookViewId="0">
      <selection activeCell="Q31" sqref="Q31"/>
    </sheetView>
  </sheetViews>
  <sheetFormatPr defaultRowHeight="12"/>
  <cols>
    <col min="1" max="1" width="9" style="92"/>
    <col min="2" max="9" width="3.25" style="114" customWidth="1"/>
    <col min="10" max="10" width="9" style="92"/>
    <col min="11" max="11" width="4.5" style="92" customWidth="1"/>
    <col min="12" max="16384" width="9" style="92"/>
  </cols>
  <sheetData>
    <row r="1" spans="1:23" ht="52.5" customHeight="1">
      <c r="A1" s="228" t="s">
        <v>43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</row>
    <row r="2" spans="1:23" s="113" customFormat="1" ht="63">
      <c r="B2" s="115" t="s">
        <v>34</v>
      </c>
      <c r="C2" s="115" t="s">
        <v>35</v>
      </c>
      <c r="D2" s="115" t="s">
        <v>36</v>
      </c>
      <c r="E2" s="115" t="s">
        <v>37</v>
      </c>
      <c r="F2" s="115" t="s">
        <v>4</v>
      </c>
      <c r="G2" s="115" t="s">
        <v>38</v>
      </c>
      <c r="H2" s="115" t="s">
        <v>13</v>
      </c>
      <c r="I2" s="115" t="s">
        <v>39</v>
      </c>
      <c r="K2" s="113" t="s">
        <v>41</v>
      </c>
    </row>
    <row r="3" spans="1:23">
      <c r="A3" s="165" t="s">
        <v>27</v>
      </c>
      <c r="B3" s="116">
        <f>'m03.18'!$I$60</f>
        <v>0</v>
      </c>
      <c r="C3" s="116">
        <f>'m03.18'!$L$60</f>
        <v>0</v>
      </c>
      <c r="D3" s="116">
        <f>'m03.18'!$M$60</f>
        <v>0</v>
      </c>
      <c r="E3" s="116">
        <f>'m03.18'!$N$60</f>
        <v>0</v>
      </c>
      <c r="F3" s="116">
        <f>'m03.18'!$O$60</f>
        <v>0</v>
      </c>
      <c r="G3" s="116">
        <f>'m03.18'!$P$60</f>
        <v>0</v>
      </c>
      <c r="H3" s="116">
        <f>'m03.18'!$Q$60</f>
        <v>0</v>
      </c>
      <c r="I3" s="116">
        <f>'m03.18'!$K$60</f>
        <v>0</v>
      </c>
      <c r="J3" s="92" t="str">
        <f t="shared" ref="J3:J9" si="0">A3</f>
        <v>Monday</v>
      </c>
      <c r="K3" s="122" t="e">
        <f>I3/B3</f>
        <v>#DIV/0!</v>
      </c>
    </row>
    <row r="4" spans="1:23">
      <c r="A4" s="165" t="s">
        <v>28</v>
      </c>
      <c r="B4" s="116">
        <f>'Tu03.19'!$I$59</f>
        <v>0</v>
      </c>
      <c r="C4" s="116">
        <f>'Tu03.19'!$L$59</f>
        <v>0</v>
      </c>
      <c r="D4" s="116">
        <f>'Tu03.19'!$M$59</f>
        <v>0</v>
      </c>
      <c r="E4" s="116">
        <f>'Tu03.19'!$N$59</f>
        <v>0</v>
      </c>
      <c r="F4" s="116">
        <f>'Tu03.19'!$O$59</f>
        <v>0</v>
      </c>
      <c r="G4" s="116">
        <f>'Tu03.19'!$P$59</f>
        <v>0</v>
      </c>
      <c r="H4" s="116">
        <f>'Tu03.19'!$Q$59</f>
        <v>0</v>
      </c>
      <c r="I4" s="116">
        <f>'Tu03.19'!$K$59</f>
        <v>0</v>
      </c>
      <c r="J4" s="92" t="str">
        <f t="shared" si="0"/>
        <v>Tuesday</v>
      </c>
      <c r="K4" s="122" t="e">
        <f t="shared" ref="K4:K9" si="1">I4/B4</f>
        <v>#DIV/0!</v>
      </c>
    </row>
    <row r="5" spans="1:23">
      <c r="A5" s="165" t="s">
        <v>29</v>
      </c>
      <c r="B5" s="116">
        <f>'W03.20'!$I$60</f>
        <v>0</v>
      </c>
      <c r="C5" s="116">
        <f>'W03.20'!$L$60</f>
        <v>0</v>
      </c>
      <c r="D5" s="116">
        <f>'W03.20'!$M$60</f>
        <v>0</v>
      </c>
      <c r="E5" s="116">
        <f>'W03.20'!$N$60</f>
        <v>0</v>
      </c>
      <c r="F5" s="116">
        <f>'W03.20'!$O$60</f>
        <v>0</v>
      </c>
      <c r="G5" s="116">
        <f>'W03.20'!$P$60</f>
        <v>0</v>
      </c>
      <c r="H5" s="116">
        <f>'W03.20'!$Q$60</f>
        <v>0</v>
      </c>
      <c r="I5" s="116">
        <f>'W03.20'!$K$60</f>
        <v>0</v>
      </c>
      <c r="J5" s="92" t="str">
        <f t="shared" si="0"/>
        <v>Wednesday</v>
      </c>
      <c r="K5" s="122" t="e">
        <f t="shared" si="1"/>
        <v>#DIV/0!</v>
      </c>
    </row>
    <row r="6" spans="1:23">
      <c r="A6" s="165" t="s">
        <v>30</v>
      </c>
      <c r="B6" s="116">
        <f>'Th03.21'!$I$60</f>
        <v>0</v>
      </c>
      <c r="C6" s="116">
        <f>'Th03.21'!$L$60</f>
        <v>0</v>
      </c>
      <c r="D6" s="116">
        <f>'Th03.21'!$M$60</f>
        <v>0</v>
      </c>
      <c r="E6" s="116">
        <f>'Th03.21'!$N$60</f>
        <v>0</v>
      </c>
      <c r="F6" s="116">
        <f>'Th03.21'!$O$60</f>
        <v>0</v>
      </c>
      <c r="G6" s="116">
        <f>'Th03.21'!$P$60</f>
        <v>0</v>
      </c>
      <c r="H6" s="116">
        <f>'Th03.21'!$Q$60</f>
        <v>0</v>
      </c>
      <c r="I6" s="116">
        <f>'Th03.21'!$K$60</f>
        <v>0</v>
      </c>
      <c r="J6" s="92" t="str">
        <f t="shared" si="0"/>
        <v>Thursday</v>
      </c>
      <c r="K6" s="122" t="e">
        <f t="shared" si="1"/>
        <v>#DIV/0!</v>
      </c>
    </row>
    <row r="7" spans="1:23">
      <c r="A7" s="92" t="s">
        <v>31</v>
      </c>
      <c r="B7" s="116">
        <f>'F03.22'!$I$60</f>
        <v>171</v>
      </c>
      <c r="C7" s="116">
        <f>'F03.22'!$L$60</f>
        <v>0</v>
      </c>
      <c r="D7" s="116">
        <f>'F03.22'!$M$60</f>
        <v>21</v>
      </c>
      <c r="E7" s="116">
        <f>'F03.22'!$N$60</f>
        <v>50</v>
      </c>
      <c r="F7" s="116">
        <f>'F03.22'!$O$60</f>
        <v>14</v>
      </c>
      <c r="G7" s="116">
        <f>'F03.22'!$P$60</f>
        <v>2</v>
      </c>
      <c r="H7" s="116">
        <f>'F03.22'!$Q$60</f>
        <v>5</v>
      </c>
      <c r="I7" s="116">
        <f>'F03.22'!$K$60</f>
        <v>85</v>
      </c>
      <c r="J7" s="92" t="str">
        <f t="shared" si="0"/>
        <v>Friday</v>
      </c>
      <c r="K7" s="122">
        <f t="shared" si="1"/>
        <v>0.49707602339181284</v>
      </c>
    </row>
    <row r="8" spans="1:23">
      <c r="A8" s="165" t="s">
        <v>32</v>
      </c>
      <c r="B8" s="116">
        <f>'Sa03.23'!$I$60</f>
        <v>0</v>
      </c>
      <c r="C8" s="116">
        <f>'Sa03.23'!$L$60</f>
        <v>0</v>
      </c>
      <c r="D8" s="116">
        <f>'Sa03.23'!$M$60</f>
        <v>0</v>
      </c>
      <c r="E8" s="116">
        <f>'Sa03.23'!$N$60</f>
        <v>0</v>
      </c>
      <c r="F8" s="116">
        <f>'Sa03.23'!$O$60</f>
        <v>0</v>
      </c>
      <c r="G8" s="116">
        <f>'Sa03.23'!$P$60</f>
        <v>0</v>
      </c>
      <c r="H8" s="116">
        <f>'Sa03.23'!$Q$60</f>
        <v>0</v>
      </c>
      <c r="I8" s="116">
        <f>'Sa03.23'!$K$60</f>
        <v>0</v>
      </c>
      <c r="J8" s="92" t="str">
        <f t="shared" si="0"/>
        <v>Saturday</v>
      </c>
      <c r="K8" s="122" t="e">
        <f t="shared" si="1"/>
        <v>#DIV/0!</v>
      </c>
    </row>
    <row r="9" spans="1:23">
      <c r="A9" s="165" t="s">
        <v>33</v>
      </c>
      <c r="B9" s="116">
        <f>'Su03.24'!$I$60</f>
        <v>0</v>
      </c>
      <c r="C9" s="116">
        <f>'Su03.24'!$L$60</f>
        <v>0</v>
      </c>
      <c r="D9" s="116">
        <f>'Su03.24'!$M$60</f>
        <v>0</v>
      </c>
      <c r="E9" s="116">
        <f>'Su03.24'!$N$60</f>
        <v>0</v>
      </c>
      <c r="F9" s="116">
        <f>'Su03.24'!$O$60</f>
        <v>0</v>
      </c>
      <c r="G9" s="116">
        <f>'Su03.24'!$P$60</f>
        <v>0</v>
      </c>
      <c r="H9" s="116">
        <f>'Su03.24'!$Q$60</f>
        <v>0</v>
      </c>
      <c r="I9" s="116">
        <f>'Su03.24'!$K$60</f>
        <v>0</v>
      </c>
      <c r="J9" s="92" t="str">
        <f t="shared" si="0"/>
        <v>Sunday</v>
      </c>
      <c r="K9" s="122" t="e">
        <f t="shared" si="1"/>
        <v>#DIV/0!</v>
      </c>
    </row>
    <row r="10" spans="1:23" ht="51.75">
      <c r="B10" s="166" t="str">
        <f>B2</f>
        <v># Printed</v>
      </c>
      <c r="C10" s="167" t="str">
        <f t="shared" ref="C10:I10" si="2">C2</f>
        <v>Bypass</v>
      </c>
      <c r="D10" s="168" t="str">
        <f t="shared" si="2"/>
        <v>No Show</v>
      </c>
      <c r="E10" s="169" t="str">
        <f t="shared" si="2"/>
        <v>Declined</v>
      </c>
      <c r="F10" s="170" t="str">
        <f t="shared" si="2"/>
        <v>Duplicates</v>
      </c>
      <c r="G10" s="171" t="str">
        <f t="shared" si="2"/>
        <v>Digital-only</v>
      </c>
      <c r="H10" s="172" t="str">
        <f t="shared" si="2"/>
        <v>Stolen</v>
      </c>
      <c r="I10" s="173" t="str">
        <f t="shared" si="2"/>
        <v># Sold</v>
      </c>
    </row>
    <row r="11" spans="1:23" ht="30.75" customHeight="1">
      <c r="A11" s="117" t="s">
        <v>40</v>
      </c>
      <c r="B11" s="118">
        <f>SUM(B3:B9)</f>
        <v>171</v>
      </c>
      <c r="C11" s="118">
        <f t="shared" ref="C11:I11" si="3">SUM(C3:C9)</f>
        <v>0</v>
      </c>
      <c r="D11" s="118">
        <f t="shared" si="3"/>
        <v>21</v>
      </c>
      <c r="E11" s="118">
        <f t="shared" si="3"/>
        <v>50</v>
      </c>
      <c r="F11" s="118">
        <f t="shared" si="3"/>
        <v>14</v>
      </c>
      <c r="G11" s="118">
        <f t="shared" si="3"/>
        <v>2</v>
      </c>
      <c r="H11" s="118">
        <f t="shared" si="3"/>
        <v>5</v>
      </c>
      <c r="I11" s="118">
        <f t="shared" si="3"/>
        <v>85</v>
      </c>
    </row>
  </sheetData>
  <mergeCells count="1">
    <mergeCell ref="A1:W1"/>
  </mergeCells>
  <phoneticPr fontId="18" type="noConversion"/>
  <printOptions horizontalCentered="1"/>
  <pageMargins left="0.25" right="0.25" top="0.25" bottom="0" header="0.3" footer="0.3"/>
  <pageSetup scale="66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00.00</vt:lpstr>
      <vt:lpstr>m03.18</vt:lpstr>
      <vt:lpstr>Tu03.19</vt:lpstr>
      <vt:lpstr>W03.20</vt:lpstr>
      <vt:lpstr>Th03.21</vt:lpstr>
      <vt:lpstr>F03.22</vt:lpstr>
      <vt:lpstr>Sa03.23</vt:lpstr>
      <vt:lpstr>Su03.24</vt:lpstr>
      <vt:lpstr>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 Berger</dc:creator>
  <cp:lastModifiedBy>Blair Berger</cp:lastModifiedBy>
  <cp:lastPrinted>2024-04-02T18:19:42Z</cp:lastPrinted>
  <dcterms:created xsi:type="dcterms:W3CDTF">2024-02-21T16:27:09Z</dcterms:created>
  <dcterms:modified xsi:type="dcterms:W3CDTF">2024-04-03T18:58:45Z</dcterms:modified>
</cp:coreProperties>
</file>