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0920" yWindow="-120" windowWidth="29040" windowHeight="15840"/>
  </bookViews>
  <sheets>
    <sheet name="05.06 (v2)" sheetId="12" r:id="rId1"/>
    <sheet name="00.00 (v3)" sheetId="14" r:id="rId2"/>
    <sheet name="00.00" sheetId="15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12" l="1"/>
  <c r="Q11" i="12"/>
  <c r="P11" i="12"/>
  <c r="O11" i="12"/>
  <c r="N11" i="12"/>
  <c r="M11" i="12"/>
  <c r="L11" i="12"/>
  <c r="K11" i="12"/>
  <c r="J11" i="12"/>
  <c r="I11" i="12"/>
  <c r="H11" i="12"/>
  <c r="G11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R9" i="12"/>
  <c r="Q9" i="12"/>
  <c r="P9" i="12"/>
  <c r="O9" i="12"/>
  <c r="N9" i="12"/>
  <c r="M9" i="12"/>
  <c r="L9" i="12"/>
  <c r="K9" i="12"/>
  <c r="J9" i="12"/>
  <c r="I9" i="12"/>
  <c r="H9" i="12"/>
  <c r="G9" i="12"/>
  <c r="R8" i="12"/>
  <c r="Q8" i="12"/>
  <c r="P8" i="12"/>
  <c r="O8" i="12"/>
  <c r="N8" i="12"/>
  <c r="M8" i="12"/>
  <c r="L8" i="12"/>
  <c r="K8" i="12"/>
  <c r="J8" i="12"/>
  <c r="I8" i="12"/>
  <c r="H8" i="12"/>
  <c r="G8" i="12"/>
  <c r="R7" i="12"/>
  <c r="Q7" i="12"/>
  <c r="P7" i="12"/>
  <c r="O7" i="12"/>
  <c r="N7" i="12"/>
  <c r="M7" i="12"/>
  <c r="L7" i="12"/>
  <c r="K7" i="12"/>
  <c r="J7" i="12"/>
  <c r="I7" i="12"/>
  <c r="H7" i="12"/>
  <c r="G7" i="12"/>
  <c r="R6" i="12"/>
  <c r="Q6" i="12"/>
  <c r="P6" i="12"/>
  <c r="O6" i="12"/>
  <c r="N6" i="12"/>
  <c r="M6" i="12"/>
  <c r="L6" i="12"/>
  <c r="K6" i="12"/>
  <c r="J6" i="12"/>
  <c r="I6" i="12"/>
  <c r="H6" i="12"/>
  <c r="G6" i="12"/>
  <c r="P5" i="12"/>
  <c r="R5" i="12"/>
  <c r="Q5" i="12"/>
  <c r="I5" i="12"/>
  <c r="H5" i="12"/>
  <c r="G5" i="12"/>
  <c r="O5" i="12"/>
  <c r="N5" i="12"/>
  <c r="M5" i="12"/>
  <c r="L5" i="12"/>
  <c r="K5" i="12"/>
  <c r="J5" i="12"/>
  <c r="A1" i="15"/>
  <c r="AF14" i="14"/>
  <c r="AA14" i="14"/>
  <c r="M14" i="14"/>
  <c r="J14" i="14"/>
  <c r="G14" i="14"/>
  <c r="F14" i="14"/>
  <c r="E14" i="14"/>
  <c r="D14" i="14"/>
  <c r="C14" i="14"/>
  <c r="B14" i="14"/>
  <c r="A14" i="14"/>
  <c r="S14" i="14" s="1"/>
  <c r="AF13" i="14"/>
  <c r="AA13" i="14"/>
  <c r="M13" i="14"/>
  <c r="J13" i="14"/>
  <c r="G13" i="14"/>
  <c r="F13" i="14"/>
  <c r="E13" i="14"/>
  <c r="D13" i="14"/>
  <c r="C13" i="14"/>
  <c r="B13" i="14"/>
  <c r="A13" i="14"/>
  <c r="S13" i="14" s="1"/>
  <c r="AF12" i="14"/>
  <c r="AA12" i="14"/>
  <c r="M12" i="14"/>
  <c r="J12" i="14"/>
  <c r="G12" i="14"/>
  <c r="F12" i="14"/>
  <c r="E12" i="14"/>
  <c r="D12" i="14"/>
  <c r="C12" i="14"/>
  <c r="B12" i="14"/>
  <c r="A12" i="14"/>
  <c r="S12" i="14" s="1"/>
  <c r="AA11" i="14"/>
  <c r="M11" i="14"/>
  <c r="J11" i="14"/>
  <c r="G11" i="14"/>
  <c r="F11" i="14"/>
  <c r="E11" i="14"/>
  <c r="D11" i="14"/>
  <c r="C11" i="14"/>
  <c r="B11" i="14"/>
  <c r="A11" i="14"/>
  <c r="S11" i="14" s="1"/>
  <c r="AA10" i="14"/>
  <c r="M10" i="14"/>
  <c r="J10" i="14"/>
  <c r="G10" i="14"/>
  <c r="F10" i="14"/>
  <c r="E10" i="14"/>
  <c r="D10" i="14"/>
  <c r="C10" i="14"/>
  <c r="B10" i="14"/>
  <c r="A10" i="14"/>
  <c r="S10" i="14" s="1"/>
  <c r="AA9" i="14"/>
  <c r="M9" i="14"/>
  <c r="J9" i="14"/>
  <c r="G9" i="14"/>
  <c r="F9" i="14"/>
  <c r="E9" i="14"/>
  <c r="D9" i="14"/>
  <c r="C9" i="14"/>
  <c r="B9" i="14"/>
  <c r="A9" i="14"/>
  <c r="S9" i="14" s="1"/>
  <c r="AA8" i="14"/>
  <c r="M8" i="14"/>
  <c r="J8" i="14"/>
  <c r="G8" i="14"/>
  <c r="F8" i="14"/>
  <c r="E8" i="14"/>
  <c r="D8" i="14"/>
  <c r="C8" i="14"/>
  <c r="B8" i="14"/>
  <c r="A8" i="14"/>
  <c r="S8" i="14" s="1"/>
  <c r="AA7" i="14"/>
  <c r="M7" i="14"/>
  <c r="J7" i="14"/>
  <c r="G7" i="14"/>
  <c r="F7" i="14"/>
  <c r="E7" i="14"/>
  <c r="D7" i="14"/>
  <c r="C7" i="14"/>
  <c r="B7" i="14"/>
  <c r="A7" i="14"/>
  <c r="S7" i="14" s="1"/>
  <c r="AA6" i="14"/>
  <c r="M6" i="14"/>
  <c r="J6" i="14"/>
  <c r="G6" i="14"/>
  <c r="F6" i="14"/>
  <c r="E6" i="14"/>
  <c r="D6" i="14"/>
  <c r="C6" i="14"/>
  <c r="B6" i="14"/>
  <c r="A6" i="14"/>
  <c r="S6" i="14" s="1"/>
  <c r="AA5" i="14"/>
  <c r="M5" i="14"/>
  <c r="J5" i="14"/>
  <c r="G5" i="14"/>
  <c r="F5" i="14"/>
  <c r="E5" i="14"/>
  <c r="D5" i="14"/>
  <c r="C5" i="14"/>
  <c r="B5" i="14"/>
  <c r="A5" i="14"/>
  <c r="S5" i="14" s="1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AB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AB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AB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AB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AB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AB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AB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AB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AB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AB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AB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AB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AB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AB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AB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AB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AB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AB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AB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AB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AB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AB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AB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AB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AB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AB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AB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AB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AB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AB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AB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AB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AB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AB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AB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AB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AB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AB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AB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AB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AB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AB11" i="12"/>
  <c r="AF11" i="14" s="1"/>
  <c r="Z11" i="12"/>
  <c r="Y11" i="12"/>
  <c r="X11" i="12"/>
  <c r="W11" i="12"/>
  <c r="V11" i="12"/>
  <c r="U11" i="12"/>
  <c r="T11" i="12"/>
  <c r="S11" i="12"/>
  <c r="AB10" i="12"/>
  <c r="AF10" i="14" s="1"/>
  <c r="Z10" i="12"/>
  <c r="Y10" i="12"/>
  <c r="X10" i="12"/>
  <c r="W10" i="12"/>
  <c r="V10" i="12"/>
  <c r="U10" i="12"/>
  <c r="T10" i="12"/>
  <c r="S10" i="12"/>
  <c r="AB9" i="12"/>
  <c r="AF9" i="14" s="1"/>
  <c r="Z9" i="12"/>
  <c r="Y9" i="12"/>
  <c r="X9" i="12"/>
  <c r="W9" i="12"/>
  <c r="V9" i="12"/>
  <c r="U9" i="12"/>
  <c r="T9" i="12"/>
  <c r="S9" i="12"/>
  <c r="AB8" i="12"/>
  <c r="AF8" i="14" s="1"/>
  <c r="Z8" i="12"/>
  <c r="Y8" i="12"/>
  <c r="X8" i="12"/>
  <c r="W8" i="12"/>
  <c r="V8" i="12"/>
  <c r="U8" i="12"/>
  <c r="T8" i="12"/>
  <c r="S8" i="12"/>
  <c r="AB7" i="12"/>
  <c r="AF7" i="14" s="1"/>
  <c r="Z7" i="12"/>
  <c r="Y7" i="12"/>
  <c r="X7" i="12"/>
  <c r="W7" i="12"/>
  <c r="V7" i="12"/>
  <c r="U7" i="12"/>
  <c r="T7" i="12"/>
  <c r="S7" i="12"/>
  <c r="AB6" i="12"/>
  <c r="AF6" i="14" s="1"/>
  <c r="Z6" i="12"/>
  <c r="Y6" i="12"/>
  <c r="X6" i="12"/>
  <c r="W6" i="12"/>
  <c r="V6" i="12"/>
  <c r="U6" i="12"/>
  <c r="T6" i="12"/>
  <c r="S6" i="12"/>
  <c r="AB5" i="12"/>
  <c r="AF5" i="14" s="1"/>
  <c r="S5" i="12"/>
  <c r="Z5" i="12"/>
  <c r="Y5" i="12"/>
  <c r="X5" i="12"/>
  <c r="W5" i="12"/>
  <c r="V5" i="12"/>
  <c r="U5" i="12"/>
  <c r="T5" i="12"/>
  <c r="AF13" i="15" l="1"/>
  <c r="AF14" i="15"/>
  <c r="AF15" i="15"/>
  <c r="AI15" i="15" s="1"/>
  <c r="AF16" i="15"/>
  <c r="AF17" i="15"/>
  <c r="AF18" i="15"/>
  <c r="AF19" i="15"/>
  <c r="AI19" i="15" s="1"/>
  <c r="AF20" i="15"/>
  <c r="AF21" i="15"/>
  <c r="AF22" i="15"/>
  <c r="AF23" i="15"/>
  <c r="AI23" i="15" s="1"/>
  <c r="AF24" i="15"/>
  <c r="AF25" i="15"/>
  <c r="AF26" i="15"/>
  <c r="AF27" i="15"/>
  <c r="AI27" i="15" s="1"/>
  <c r="AF28" i="15"/>
  <c r="AF29" i="15"/>
  <c r="AF30" i="15"/>
  <c r="AF31" i="15"/>
  <c r="AI31" i="15" s="1"/>
  <c r="AF32" i="15"/>
  <c r="AF33" i="15"/>
  <c r="AF34" i="15"/>
  <c r="AF35" i="15"/>
  <c r="AI35" i="15" s="1"/>
  <c r="AF36" i="15"/>
  <c r="AF37" i="15"/>
  <c r="AF38" i="15"/>
  <c r="AF39" i="15"/>
  <c r="AI39" i="15" s="1"/>
  <c r="AF40" i="15"/>
  <c r="AF41" i="15"/>
  <c r="AF42" i="15"/>
  <c r="AF43" i="15"/>
  <c r="AI43" i="15" s="1"/>
  <c r="AF44" i="15"/>
  <c r="AF45" i="15"/>
  <c r="AF46" i="15"/>
  <c r="AF47" i="15"/>
  <c r="AF48" i="15"/>
  <c r="AF49" i="15"/>
  <c r="AF50" i="15"/>
  <c r="AF51" i="15"/>
  <c r="AI51" i="15" s="1"/>
  <c r="AF52" i="15"/>
  <c r="AF53" i="15"/>
  <c r="AF54" i="15"/>
  <c r="AF55" i="15"/>
  <c r="AI55" i="15" s="1"/>
  <c r="AH13" i="15"/>
  <c r="AH14" i="15"/>
  <c r="AH15" i="15"/>
  <c r="AH16" i="15"/>
  <c r="AH17" i="15"/>
  <c r="AH18" i="15"/>
  <c r="AH19" i="15"/>
  <c r="AH20" i="15"/>
  <c r="AH21" i="15"/>
  <c r="AH22" i="15"/>
  <c r="AH23" i="15"/>
  <c r="AH24" i="15"/>
  <c r="AH25" i="15"/>
  <c r="AH26" i="15"/>
  <c r="AH27" i="15"/>
  <c r="AH28" i="15"/>
  <c r="AH29" i="15"/>
  <c r="AH30" i="15"/>
  <c r="AH31" i="15"/>
  <c r="AH32" i="15"/>
  <c r="AH33" i="15"/>
  <c r="AH34" i="15"/>
  <c r="AH35" i="15"/>
  <c r="AH36" i="15"/>
  <c r="AH37" i="15"/>
  <c r="AH38" i="15"/>
  <c r="AH39" i="15"/>
  <c r="AH40" i="15"/>
  <c r="AH41" i="15"/>
  <c r="AH42" i="15"/>
  <c r="AH43" i="15"/>
  <c r="AH44" i="15"/>
  <c r="AH45" i="15"/>
  <c r="AH46" i="15"/>
  <c r="AI46" i="15" s="1"/>
  <c r="AH47" i="15"/>
  <c r="AH48" i="15"/>
  <c r="AH49" i="15"/>
  <c r="AH50" i="15"/>
  <c r="AI50" i="15" s="1"/>
  <c r="AH51" i="15"/>
  <c r="AH52" i="15"/>
  <c r="AH53" i="15"/>
  <c r="AH54" i="15"/>
  <c r="AI54" i="15" s="1"/>
  <c r="AH55" i="15"/>
  <c r="AF54" i="14"/>
  <c r="AF56" i="14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E4" i="15"/>
  <c r="H4" i="15" s="1"/>
  <c r="I4" i="15"/>
  <c r="K4" i="15"/>
  <c r="L4" i="15"/>
  <c r="M4" i="15"/>
  <c r="N4" i="15"/>
  <c r="O4" i="15"/>
  <c r="P4" i="15"/>
  <c r="Q4" i="15"/>
  <c r="C5" i="15"/>
  <c r="E5" i="15"/>
  <c r="H5" i="15" s="1"/>
  <c r="I5" i="15"/>
  <c r="K5" i="15"/>
  <c r="L5" i="15"/>
  <c r="M5" i="15"/>
  <c r="N5" i="15"/>
  <c r="O5" i="15"/>
  <c r="P5" i="15"/>
  <c r="Q5" i="15"/>
  <c r="C6" i="15"/>
  <c r="E6" i="15"/>
  <c r="H6" i="15" s="1"/>
  <c r="I6" i="15"/>
  <c r="K6" i="15"/>
  <c r="L6" i="15"/>
  <c r="M6" i="15"/>
  <c r="N6" i="15"/>
  <c r="O6" i="15"/>
  <c r="P6" i="15"/>
  <c r="Q6" i="15"/>
  <c r="C7" i="15"/>
  <c r="E7" i="15"/>
  <c r="H7" i="15" s="1"/>
  <c r="I7" i="15"/>
  <c r="K7" i="15"/>
  <c r="L7" i="15"/>
  <c r="J7" i="15" s="1"/>
  <c r="M7" i="15"/>
  <c r="N7" i="15"/>
  <c r="O7" i="15"/>
  <c r="AH7" i="15" s="1"/>
  <c r="P7" i="15"/>
  <c r="Q7" i="15"/>
  <c r="C8" i="15"/>
  <c r="E8" i="15"/>
  <c r="H8" i="15" s="1"/>
  <c r="I8" i="15"/>
  <c r="K8" i="15"/>
  <c r="L8" i="15"/>
  <c r="M8" i="15"/>
  <c r="N8" i="15"/>
  <c r="O8" i="15"/>
  <c r="P8" i="15"/>
  <c r="Q8" i="15"/>
  <c r="C9" i="15"/>
  <c r="E9" i="15"/>
  <c r="H9" i="15" s="1"/>
  <c r="I9" i="15"/>
  <c r="K9" i="15"/>
  <c r="L9" i="15"/>
  <c r="M9" i="15"/>
  <c r="N9" i="15"/>
  <c r="O9" i="15"/>
  <c r="P9" i="15"/>
  <c r="Q9" i="15"/>
  <c r="C10" i="15"/>
  <c r="E10" i="15"/>
  <c r="H10" i="15" s="1"/>
  <c r="I10" i="15"/>
  <c r="K10" i="15"/>
  <c r="L10" i="15"/>
  <c r="M10" i="15"/>
  <c r="N10" i="15"/>
  <c r="O10" i="15"/>
  <c r="P10" i="15"/>
  <c r="Q10" i="15"/>
  <c r="C11" i="15"/>
  <c r="E11" i="15"/>
  <c r="H11" i="15" s="1"/>
  <c r="I11" i="15"/>
  <c r="K11" i="15"/>
  <c r="L11" i="15"/>
  <c r="M11" i="15"/>
  <c r="N11" i="15"/>
  <c r="O11" i="15"/>
  <c r="P11" i="15"/>
  <c r="Q11" i="15"/>
  <c r="C12" i="15"/>
  <c r="E12" i="15"/>
  <c r="H12" i="15" s="1"/>
  <c r="I12" i="15"/>
  <c r="K12" i="15"/>
  <c r="L12" i="15"/>
  <c r="M12" i="15"/>
  <c r="N12" i="15"/>
  <c r="O12" i="15"/>
  <c r="P12" i="15"/>
  <c r="Q12" i="15"/>
  <c r="C13" i="15"/>
  <c r="E13" i="15"/>
  <c r="H13" i="15" s="1"/>
  <c r="I13" i="15"/>
  <c r="J13" i="15" s="1"/>
  <c r="K13" i="15"/>
  <c r="L13" i="15"/>
  <c r="M13" i="15"/>
  <c r="N13" i="15"/>
  <c r="O13" i="15"/>
  <c r="P13" i="15"/>
  <c r="Q13" i="15"/>
  <c r="C14" i="15"/>
  <c r="E14" i="15"/>
  <c r="H14" i="15" s="1"/>
  <c r="I14" i="15"/>
  <c r="J14" i="15" s="1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J15" i="15" s="1"/>
  <c r="M15" i="15"/>
  <c r="N15" i="15"/>
  <c r="O15" i="15"/>
  <c r="P15" i="15"/>
  <c r="Q15" i="15"/>
  <c r="C16" i="15"/>
  <c r="E16" i="15"/>
  <c r="H16" i="15" s="1"/>
  <c r="I16" i="15"/>
  <c r="J16" i="15" s="1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J17" i="15" s="1"/>
  <c r="O17" i="15"/>
  <c r="P17" i="15"/>
  <c r="Q17" i="15"/>
  <c r="C18" i="15"/>
  <c r="E18" i="15"/>
  <c r="H18" i="15" s="1"/>
  <c r="I18" i="15"/>
  <c r="J18" i="15" s="1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J19" i="15" s="1"/>
  <c r="O19" i="15"/>
  <c r="P19" i="15"/>
  <c r="Q19" i="15"/>
  <c r="C20" i="15"/>
  <c r="E20" i="15"/>
  <c r="H20" i="15" s="1"/>
  <c r="I20" i="15"/>
  <c r="J20" i="15" s="1"/>
  <c r="K20" i="15"/>
  <c r="L20" i="15"/>
  <c r="M20" i="15"/>
  <c r="N20" i="15"/>
  <c r="O20" i="15"/>
  <c r="P20" i="15"/>
  <c r="Q20" i="15"/>
  <c r="C21" i="15"/>
  <c r="E21" i="15"/>
  <c r="H21" i="15" s="1"/>
  <c r="I21" i="15"/>
  <c r="J21" i="15" s="1"/>
  <c r="K21" i="15"/>
  <c r="L21" i="15"/>
  <c r="M21" i="15"/>
  <c r="N21" i="15"/>
  <c r="O21" i="15"/>
  <c r="P21" i="15"/>
  <c r="Q21" i="15"/>
  <c r="C22" i="15"/>
  <c r="E22" i="15"/>
  <c r="H22" i="15" s="1"/>
  <c r="I22" i="15"/>
  <c r="J22" i="15" s="1"/>
  <c r="K22" i="15"/>
  <c r="L22" i="15"/>
  <c r="M22" i="15"/>
  <c r="N22" i="15"/>
  <c r="O22" i="15"/>
  <c r="P22" i="15"/>
  <c r="Q22" i="15"/>
  <c r="A23" i="15"/>
  <c r="C23" i="15"/>
  <c r="E23" i="15"/>
  <c r="H23" i="15" s="1"/>
  <c r="I23" i="15"/>
  <c r="K23" i="15"/>
  <c r="L23" i="15"/>
  <c r="J23" i="15" s="1"/>
  <c r="M23" i="15"/>
  <c r="N23" i="15"/>
  <c r="O23" i="15"/>
  <c r="P23" i="15"/>
  <c r="Q23" i="15"/>
  <c r="C24" i="15"/>
  <c r="E24" i="15"/>
  <c r="H24" i="15" s="1"/>
  <c r="I24" i="15"/>
  <c r="J24" i="15" s="1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J25" i="15" s="1"/>
  <c r="O25" i="15"/>
  <c r="P25" i="15"/>
  <c r="Q25" i="15"/>
  <c r="C26" i="15"/>
  <c r="E26" i="15"/>
  <c r="H26" i="15" s="1"/>
  <c r="I26" i="15"/>
  <c r="J26" i="15" s="1"/>
  <c r="K26" i="15"/>
  <c r="L26" i="15"/>
  <c r="M26" i="15"/>
  <c r="N26" i="15"/>
  <c r="O26" i="15"/>
  <c r="P26" i="15"/>
  <c r="Q26" i="15"/>
  <c r="A27" i="15"/>
  <c r="C27" i="15"/>
  <c r="E27" i="15"/>
  <c r="H27" i="15" s="1"/>
  <c r="I27" i="15"/>
  <c r="K27" i="15"/>
  <c r="L27" i="15"/>
  <c r="M27" i="15"/>
  <c r="N27" i="15"/>
  <c r="J27" i="15" s="1"/>
  <c r="O27" i="15"/>
  <c r="P27" i="15"/>
  <c r="Q27" i="15"/>
  <c r="C28" i="15"/>
  <c r="E28" i="15"/>
  <c r="H28" i="15" s="1"/>
  <c r="I28" i="15"/>
  <c r="J28" i="15" s="1"/>
  <c r="K28" i="15"/>
  <c r="L28" i="15"/>
  <c r="M28" i="15"/>
  <c r="N28" i="15"/>
  <c r="O28" i="15"/>
  <c r="P28" i="15"/>
  <c r="Q28" i="15"/>
  <c r="C29" i="15"/>
  <c r="E29" i="15"/>
  <c r="H29" i="15" s="1"/>
  <c r="I29" i="15"/>
  <c r="J29" i="15" s="1"/>
  <c r="K29" i="15"/>
  <c r="L29" i="15"/>
  <c r="M29" i="15"/>
  <c r="N29" i="15"/>
  <c r="O29" i="15"/>
  <c r="P29" i="15"/>
  <c r="Q29" i="15"/>
  <c r="C30" i="15"/>
  <c r="E30" i="15"/>
  <c r="H30" i="15"/>
  <c r="I30" i="15"/>
  <c r="J30" i="15" s="1"/>
  <c r="K30" i="15"/>
  <c r="L30" i="15"/>
  <c r="M30" i="15"/>
  <c r="N30" i="15"/>
  <c r="O30" i="15"/>
  <c r="P30" i="15"/>
  <c r="Q30" i="15"/>
  <c r="B31" i="15"/>
  <c r="C31" i="15"/>
  <c r="E31" i="15" s="1"/>
  <c r="H31" i="15" s="1"/>
  <c r="I31" i="15"/>
  <c r="K31" i="15"/>
  <c r="L31" i="15"/>
  <c r="J31" i="15" s="1"/>
  <c r="M31" i="15"/>
  <c r="N31" i="15"/>
  <c r="O31" i="15"/>
  <c r="P31" i="15"/>
  <c r="Q31" i="15"/>
  <c r="C32" i="15"/>
  <c r="E32" i="15"/>
  <c r="H32" i="15" s="1"/>
  <c r="I32" i="15"/>
  <c r="J32" i="15" s="1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J33" i="15" s="1"/>
  <c r="O33" i="15"/>
  <c r="P33" i="15"/>
  <c r="Q33" i="15"/>
  <c r="C34" i="15"/>
  <c r="E34" i="15"/>
  <c r="H34" i="15" s="1"/>
  <c r="I34" i="15"/>
  <c r="J34" i="15" s="1"/>
  <c r="K34" i="15"/>
  <c r="L34" i="15"/>
  <c r="M34" i="15"/>
  <c r="N34" i="15"/>
  <c r="O34" i="15"/>
  <c r="P34" i="15"/>
  <c r="Q34" i="15"/>
  <c r="A35" i="15"/>
  <c r="C35" i="15"/>
  <c r="E35" i="15"/>
  <c r="H35" i="15" s="1"/>
  <c r="I35" i="15"/>
  <c r="K35" i="15"/>
  <c r="L35" i="15"/>
  <c r="M35" i="15"/>
  <c r="N35" i="15"/>
  <c r="J35" i="15" s="1"/>
  <c r="O35" i="15"/>
  <c r="P35" i="15"/>
  <c r="Q35" i="15"/>
  <c r="C36" i="15"/>
  <c r="E36" i="15"/>
  <c r="H36" i="15" s="1"/>
  <c r="I36" i="15"/>
  <c r="J36" i="15" s="1"/>
  <c r="K36" i="15"/>
  <c r="L36" i="15"/>
  <c r="M36" i="15"/>
  <c r="N36" i="15"/>
  <c r="O36" i="15"/>
  <c r="P36" i="15"/>
  <c r="Q36" i="15"/>
  <c r="C37" i="15"/>
  <c r="E37" i="15"/>
  <c r="H37" i="15" s="1"/>
  <c r="I37" i="15"/>
  <c r="J37" i="15" s="1"/>
  <c r="K37" i="15"/>
  <c r="L37" i="15"/>
  <c r="M37" i="15"/>
  <c r="N37" i="15"/>
  <c r="O37" i="15"/>
  <c r="P37" i="15"/>
  <c r="Q37" i="15"/>
  <c r="C38" i="15"/>
  <c r="E38" i="15"/>
  <c r="H38" i="15" s="1"/>
  <c r="I38" i="15"/>
  <c r="J38" i="15" s="1"/>
  <c r="K38" i="15"/>
  <c r="L38" i="15"/>
  <c r="M38" i="15"/>
  <c r="N38" i="15"/>
  <c r="O38" i="15"/>
  <c r="P38" i="15"/>
  <c r="Q38" i="15"/>
  <c r="A39" i="15"/>
  <c r="C39" i="15"/>
  <c r="E39" i="15" s="1"/>
  <c r="H39" i="15" s="1"/>
  <c r="I39" i="15"/>
  <c r="K39" i="15"/>
  <c r="L39" i="15"/>
  <c r="M39" i="15"/>
  <c r="J39" i="15" s="1"/>
  <c r="N39" i="15"/>
  <c r="O39" i="15"/>
  <c r="P39" i="15"/>
  <c r="Q39" i="15"/>
  <c r="C40" i="15"/>
  <c r="E40" i="15"/>
  <c r="H40" i="15" s="1"/>
  <c r="I40" i="15"/>
  <c r="J40" i="15" s="1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J41" i="15" s="1"/>
  <c r="P41" i="15"/>
  <c r="Q41" i="15"/>
  <c r="C42" i="15"/>
  <c r="E42" i="15"/>
  <c r="H42" i="15" s="1"/>
  <c r="I42" i="15"/>
  <c r="J42" i="15" s="1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J43" i="15" s="1"/>
  <c r="P43" i="15"/>
  <c r="Q43" i="15"/>
  <c r="C44" i="15"/>
  <c r="E44" i="15"/>
  <c r="H44" i="15" s="1"/>
  <c r="I44" i="15"/>
  <c r="J44" i="15" s="1"/>
  <c r="K44" i="15"/>
  <c r="L44" i="15"/>
  <c r="M44" i="15"/>
  <c r="N44" i="15"/>
  <c r="O44" i="15"/>
  <c r="P44" i="15"/>
  <c r="Q44" i="15"/>
  <c r="C45" i="15"/>
  <c r="E45" i="15"/>
  <c r="H45" i="15" s="1"/>
  <c r="I45" i="15"/>
  <c r="J45" i="15" s="1"/>
  <c r="K45" i="15"/>
  <c r="L45" i="15"/>
  <c r="M45" i="15"/>
  <c r="N45" i="15"/>
  <c r="O45" i="15"/>
  <c r="P45" i="15"/>
  <c r="Q45" i="15"/>
  <c r="C46" i="15"/>
  <c r="E46" i="15"/>
  <c r="H46" i="15" s="1"/>
  <c r="I46" i="15"/>
  <c r="J46" i="15" s="1"/>
  <c r="K46" i="15"/>
  <c r="L46" i="15"/>
  <c r="M46" i="15"/>
  <c r="N46" i="15"/>
  <c r="O46" i="15"/>
  <c r="P46" i="15"/>
  <c r="Q46" i="15"/>
  <c r="C47" i="15"/>
  <c r="E47" i="15" s="1"/>
  <c r="H47" i="15" s="1"/>
  <c r="I47" i="15"/>
  <c r="J47" i="15" s="1"/>
  <c r="K47" i="15"/>
  <c r="L47" i="15"/>
  <c r="M47" i="15"/>
  <c r="N47" i="15"/>
  <c r="O47" i="15"/>
  <c r="P47" i="15"/>
  <c r="Q47" i="15"/>
  <c r="C48" i="15"/>
  <c r="E48" i="15"/>
  <c r="H48" i="15" s="1"/>
  <c r="I48" i="15"/>
  <c r="J48" i="15" s="1"/>
  <c r="K48" i="15"/>
  <c r="L48" i="15"/>
  <c r="M48" i="15"/>
  <c r="N48" i="15"/>
  <c r="O48" i="15"/>
  <c r="P48" i="15"/>
  <c r="Q48" i="15"/>
  <c r="C49" i="15"/>
  <c r="E49" i="15"/>
  <c r="H49" i="15" s="1"/>
  <c r="I49" i="15"/>
  <c r="J49" i="15" s="1"/>
  <c r="K49" i="15"/>
  <c r="L49" i="15"/>
  <c r="M49" i="15"/>
  <c r="N49" i="15"/>
  <c r="O49" i="15"/>
  <c r="P49" i="15"/>
  <c r="Q49" i="15"/>
  <c r="C50" i="15"/>
  <c r="E50" i="15"/>
  <c r="H50" i="15" s="1"/>
  <c r="I50" i="15"/>
  <c r="J50" i="15" s="1"/>
  <c r="K50" i="15"/>
  <c r="L50" i="15"/>
  <c r="M50" i="15"/>
  <c r="N50" i="15"/>
  <c r="O50" i="15"/>
  <c r="P50" i="15"/>
  <c r="Q50" i="15"/>
  <c r="C51" i="15"/>
  <c r="E51" i="15"/>
  <c r="H51" i="15" s="1"/>
  <c r="I51" i="15"/>
  <c r="J51" i="15" s="1"/>
  <c r="K51" i="15"/>
  <c r="L51" i="15"/>
  <c r="M51" i="15"/>
  <c r="N51" i="15"/>
  <c r="O51" i="15"/>
  <c r="P51" i="15"/>
  <c r="Q51" i="15"/>
  <c r="C52" i="15"/>
  <c r="E52" i="15"/>
  <c r="H52" i="15" s="1"/>
  <c r="I52" i="15"/>
  <c r="J52" i="15" s="1"/>
  <c r="K52" i="15"/>
  <c r="L52" i="15"/>
  <c r="M52" i="15"/>
  <c r="N52" i="15"/>
  <c r="O52" i="15"/>
  <c r="P52" i="15"/>
  <c r="Q52" i="15"/>
  <c r="C53" i="15"/>
  <c r="E53" i="15"/>
  <c r="H53" i="15" s="1"/>
  <c r="I53" i="15"/>
  <c r="J53" i="15" s="1"/>
  <c r="K53" i="15"/>
  <c r="L53" i="15"/>
  <c r="M53" i="15"/>
  <c r="N53" i="15"/>
  <c r="O53" i="15"/>
  <c r="P53" i="15"/>
  <c r="Q53" i="15"/>
  <c r="A54" i="15"/>
  <c r="C54" i="15"/>
  <c r="E54" i="15"/>
  <c r="H54" i="15"/>
  <c r="I54" i="15"/>
  <c r="J54" i="15" s="1"/>
  <c r="K54" i="15"/>
  <c r="L54" i="15"/>
  <c r="M54" i="15"/>
  <c r="N54" i="15"/>
  <c r="O54" i="15"/>
  <c r="P54" i="15"/>
  <c r="Q54" i="15"/>
  <c r="B55" i="15"/>
  <c r="C55" i="15"/>
  <c r="E55" i="15" s="1"/>
  <c r="H55" i="15" s="1"/>
  <c r="I55" i="15"/>
  <c r="J55" i="15" s="1"/>
  <c r="K55" i="15"/>
  <c r="L55" i="15"/>
  <c r="M55" i="15"/>
  <c r="N55" i="15"/>
  <c r="O55" i="15"/>
  <c r="P55" i="15"/>
  <c r="Q55" i="15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5"/>
  <c r="AE5" i="15"/>
  <c r="AA6" i="15"/>
  <c r="AE6" i="15"/>
  <c r="AA7" i="15"/>
  <c r="AE7" i="15"/>
  <c r="AA8" i="15"/>
  <c r="AE8" i="15"/>
  <c r="AA9" i="15"/>
  <c r="AE9" i="15"/>
  <c r="AA10" i="15"/>
  <c r="AE10" i="15"/>
  <c r="AA11" i="15"/>
  <c r="AE11" i="15"/>
  <c r="AA12" i="15"/>
  <c r="AE12" i="15"/>
  <c r="AA13" i="15"/>
  <c r="AE13" i="15"/>
  <c r="AI13" i="15"/>
  <c r="AA14" i="15"/>
  <c r="AE14" i="15"/>
  <c r="AI14" i="15"/>
  <c r="AA15" i="15"/>
  <c r="AE15" i="15"/>
  <c r="AA16" i="15"/>
  <c r="AE16" i="15"/>
  <c r="AI16" i="15"/>
  <c r="AA17" i="15"/>
  <c r="AE17" i="15"/>
  <c r="AI17" i="15"/>
  <c r="AA18" i="15"/>
  <c r="AE18" i="15"/>
  <c r="AI18" i="15"/>
  <c r="AA19" i="15"/>
  <c r="AE19" i="15"/>
  <c r="AA20" i="15"/>
  <c r="AE20" i="15"/>
  <c r="AI20" i="15"/>
  <c r="AA21" i="15"/>
  <c r="AE21" i="15"/>
  <c r="AI21" i="15"/>
  <c r="AA22" i="15"/>
  <c r="AE22" i="15"/>
  <c r="AI22" i="15"/>
  <c r="AA23" i="15"/>
  <c r="AE23" i="15"/>
  <c r="AA24" i="15"/>
  <c r="AE24" i="15"/>
  <c r="AI24" i="15"/>
  <c r="AA25" i="15"/>
  <c r="AE25" i="15"/>
  <c r="AI25" i="15"/>
  <c r="AA26" i="15"/>
  <c r="AE26" i="15"/>
  <c r="AI26" i="15"/>
  <c r="AA27" i="15"/>
  <c r="AE27" i="15"/>
  <c r="AA28" i="15"/>
  <c r="AE28" i="15"/>
  <c r="AI28" i="15"/>
  <c r="AA29" i="15"/>
  <c r="AE29" i="15"/>
  <c r="AI29" i="15"/>
  <c r="AA30" i="15"/>
  <c r="AE30" i="15"/>
  <c r="AI30" i="15"/>
  <c r="AA31" i="15"/>
  <c r="AE31" i="15"/>
  <c r="AA32" i="15"/>
  <c r="AE32" i="15"/>
  <c r="AI32" i="15"/>
  <c r="AA33" i="15"/>
  <c r="AE33" i="15"/>
  <c r="AI33" i="15"/>
  <c r="AA34" i="15"/>
  <c r="AE34" i="15"/>
  <c r="AI34" i="15"/>
  <c r="AA35" i="15"/>
  <c r="AE35" i="15"/>
  <c r="AA36" i="15"/>
  <c r="AE36" i="15"/>
  <c r="AI36" i="15"/>
  <c r="AA37" i="15"/>
  <c r="AE37" i="15"/>
  <c r="AI37" i="15"/>
  <c r="AA38" i="15"/>
  <c r="AE38" i="15"/>
  <c r="AI38" i="15"/>
  <c r="AA39" i="15"/>
  <c r="AE39" i="15"/>
  <c r="AA40" i="15"/>
  <c r="AE40" i="15"/>
  <c r="AI40" i="15"/>
  <c r="AA41" i="15"/>
  <c r="AE41" i="15"/>
  <c r="AI41" i="15"/>
  <c r="AA42" i="15"/>
  <c r="AE42" i="15"/>
  <c r="AI42" i="15"/>
  <c r="AA43" i="15"/>
  <c r="AE43" i="15"/>
  <c r="AA44" i="15"/>
  <c r="AE44" i="15"/>
  <c r="AI44" i="15"/>
  <c r="AA45" i="15"/>
  <c r="AE45" i="15"/>
  <c r="AI45" i="15"/>
  <c r="AA46" i="15"/>
  <c r="AE46" i="15"/>
  <c r="AA47" i="15"/>
  <c r="AE47" i="15"/>
  <c r="AI47" i="15"/>
  <c r="AA48" i="15"/>
  <c r="AE48" i="15"/>
  <c r="AI48" i="15"/>
  <c r="AA49" i="15"/>
  <c r="AE49" i="15"/>
  <c r="AI49" i="15"/>
  <c r="AA50" i="15"/>
  <c r="AE50" i="15"/>
  <c r="AA51" i="15"/>
  <c r="AE51" i="15"/>
  <c r="AA52" i="15"/>
  <c r="AE52" i="15"/>
  <c r="AI52" i="15"/>
  <c r="AA53" i="15"/>
  <c r="AE53" i="15"/>
  <c r="AI53" i="15"/>
  <c r="AA54" i="15"/>
  <c r="AE54" i="15"/>
  <c r="AA55" i="15"/>
  <c r="AE55" i="15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F37" i="14"/>
  <c r="AF38" i="14"/>
  <c r="AF39" i="14"/>
  <c r="AF40" i="14"/>
  <c r="AF41" i="14"/>
  <c r="AF42" i="14"/>
  <c r="AF43" i="14"/>
  <c r="AF44" i="14"/>
  <c r="AF45" i="14"/>
  <c r="AF46" i="14"/>
  <c r="AF47" i="14"/>
  <c r="AF48" i="14"/>
  <c r="AF50" i="14"/>
  <c r="AF57" i="14"/>
  <c r="AF58" i="14"/>
  <c r="AF59" i="14"/>
  <c r="AF60" i="14"/>
  <c r="AF61" i="14"/>
  <c r="AF62" i="14"/>
  <c r="AF63" i="14"/>
  <c r="AF64" i="14"/>
  <c r="AF65" i="14"/>
  <c r="A25" i="14"/>
  <c r="B25" i="14"/>
  <c r="C25" i="14"/>
  <c r="D25" i="14"/>
  <c r="E25" i="14"/>
  <c r="F25" i="14"/>
  <c r="B23" i="15" s="1"/>
  <c r="J25" i="14"/>
  <c r="M25" i="14"/>
  <c r="S25" i="14"/>
  <c r="A26" i="14"/>
  <c r="A24" i="15" s="1"/>
  <c r="B26" i="14"/>
  <c r="C26" i="14"/>
  <c r="D26" i="14"/>
  <c r="E26" i="14"/>
  <c r="F26" i="14"/>
  <c r="B24" i="15" s="1"/>
  <c r="J26" i="14"/>
  <c r="M26" i="14"/>
  <c r="S26" i="14"/>
  <c r="A27" i="14"/>
  <c r="A25" i="15" s="1"/>
  <c r="B27" i="14"/>
  <c r="C27" i="14"/>
  <c r="D27" i="14"/>
  <c r="E27" i="14"/>
  <c r="F27" i="14"/>
  <c r="B25" i="15" s="1"/>
  <c r="J27" i="14"/>
  <c r="M27" i="14"/>
  <c r="S27" i="14"/>
  <c r="A28" i="14"/>
  <c r="A26" i="15" s="1"/>
  <c r="B28" i="14"/>
  <c r="C28" i="14"/>
  <c r="D28" i="14"/>
  <c r="E28" i="14"/>
  <c r="F28" i="14"/>
  <c r="B26" i="15" s="1"/>
  <c r="J28" i="14"/>
  <c r="M28" i="14"/>
  <c r="S28" i="14"/>
  <c r="A29" i="14"/>
  <c r="B29" i="14"/>
  <c r="C29" i="14"/>
  <c r="D29" i="14"/>
  <c r="E29" i="14"/>
  <c r="F29" i="14"/>
  <c r="B27" i="15" s="1"/>
  <c r="J29" i="14"/>
  <c r="M29" i="14"/>
  <c r="S29" i="14"/>
  <c r="A30" i="14"/>
  <c r="A28" i="15" s="1"/>
  <c r="B30" i="14"/>
  <c r="C30" i="14"/>
  <c r="D30" i="14"/>
  <c r="E30" i="14"/>
  <c r="F30" i="14"/>
  <c r="B28" i="15" s="1"/>
  <c r="J30" i="14"/>
  <c r="M30" i="14"/>
  <c r="S30" i="14"/>
  <c r="A31" i="14"/>
  <c r="A29" i="15" s="1"/>
  <c r="B31" i="14"/>
  <c r="C31" i="14"/>
  <c r="D31" i="14"/>
  <c r="E31" i="14"/>
  <c r="F31" i="14"/>
  <c r="B29" i="15" s="1"/>
  <c r="J31" i="14"/>
  <c r="M31" i="14"/>
  <c r="S31" i="14"/>
  <c r="A32" i="14"/>
  <c r="A30" i="15" s="1"/>
  <c r="B32" i="14"/>
  <c r="C32" i="14"/>
  <c r="D32" i="14"/>
  <c r="E32" i="14"/>
  <c r="F32" i="14"/>
  <c r="B30" i="15" s="1"/>
  <c r="J32" i="14"/>
  <c r="M32" i="14"/>
  <c r="S32" i="14"/>
  <c r="A33" i="14"/>
  <c r="A31" i="15" s="1"/>
  <c r="B33" i="14"/>
  <c r="C33" i="14"/>
  <c r="D33" i="14"/>
  <c r="E33" i="14"/>
  <c r="F33" i="14"/>
  <c r="J33" i="14"/>
  <c r="M33" i="14"/>
  <c r="S33" i="14"/>
  <c r="A34" i="14"/>
  <c r="A32" i="15" s="1"/>
  <c r="B34" i="14"/>
  <c r="C34" i="14"/>
  <c r="D34" i="14"/>
  <c r="E34" i="14"/>
  <c r="F34" i="14"/>
  <c r="B32" i="15" s="1"/>
  <c r="J34" i="14"/>
  <c r="M34" i="14"/>
  <c r="S34" i="14"/>
  <c r="A35" i="14"/>
  <c r="A33" i="15" s="1"/>
  <c r="B35" i="14"/>
  <c r="C35" i="14"/>
  <c r="D35" i="14"/>
  <c r="E35" i="14"/>
  <c r="F35" i="14"/>
  <c r="B33" i="15" s="1"/>
  <c r="J35" i="14"/>
  <c r="M35" i="14"/>
  <c r="S35" i="14"/>
  <c r="A36" i="14"/>
  <c r="A34" i="15" s="1"/>
  <c r="B36" i="14"/>
  <c r="C36" i="14"/>
  <c r="D36" i="14"/>
  <c r="E36" i="14"/>
  <c r="F36" i="14"/>
  <c r="B34" i="15" s="1"/>
  <c r="J36" i="14"/>
  <c r="M36" i="14"/>
  <c r="S36" i="14"/>
  <c r="A37" i="14"/>
  <c r="B37" i="14"/>
  <c r="C37" i="14"/>
  <c r="D37" i="14"/>
  <c r="E37" i="14"/>
  <c r="F37" i="14"/>
  <c r="B35" i="15" s="1"/>
  <c r="J37" i="14"/>
  <c r="M37" i="14"/>
  <c r="S37" i="14"/>
  <c r="A38" i="14"/>
  <c r="A36" i="15" s="1"/>
  <c r="B38" i="14"/>
  <c r="C38" i="14"/>
  <c r="D38" i="14"/>
  <c r="E38" i="14"/>
  <c r="F38" i="14"/>
  <c r="B36" i="15" s="1"/>
  <c r="J38" i="14"/>
  <c r="M38" i="14"/>
  <c r="S38" i="14"/>
  <c r="A39" i="14"/>
  <c r="A37" i="15" s="1"/>
  <c r="B39" i="14"/>
  <c r="C39" i="14"/>
  <c r="D39" i="14"/>
  <c r="E39" i="14"/>
  <c r="F39" i="14"/>
  <c r="B37" i="15" s="1"/>
  <c r="J39" i="14"/>
  <c r="M39" i="14"/>
  <c r="S39" i="14"/>
  <c r="A40" i="14"/>
  <c r="A38" i="15" s="1"/>
  <c r="B40" i="14"/>
  <c r="C40" i="14"/>
  <c r="D40" i="14"/>
  <c r="E40" i="14"/>
  <c r="F40" i="14"/>
  <c r="B38" i="15" s="1"/>
  <c r="J40" i="14"/>
  <c r="M40" i="14"/>
  <c r="S40" i="14"/>
  <c r="A41" i="14"/>
  <c r="B41" i="14"/>
  <c r="C41" i="14"/>
  <c r="D41" i="14"/>
  <c r="E41" i="14"/>
  <c r="F41" i="14"/>
  <c r="B39" i="15" s="1"/>
  <c r="J41" i="14"/>
  <c r="M41" i="14"/>
  <c r="S41" i="14"/>
  <c r="A42" i="14"/>
  <c r="A40" i="15" s="1"/>
  <c r="B42" i="14"/>
  <c r="C42" i="14"/>
  <c r="D42" i="14"/>
  <c r="E42" i="14"/>
  <c r="F42" i="14"/>
  <c r="B40" i="15" s="1"/>
  <c r="J42" i="14"/>
  <c r="M42" i="14"/>
  <c r="S42" i="14"/>
  <c r="A43" i="14"/>
  <c r="A41" i="15" s="1"/>
  <c r="B43" i="14"/>
  <c r="C43" i="14"/>
  <c r="D43" i="14"/>
  <c r="E43" i="14"/>
  <c r="F43" i="14"/>
  <c r="B41" i="15" s="1"/>
  <c r="J43" i="14"/>
  <c r="M43" i="14"/>
  <c r="S43" i="14"/>
  <c r="A44" i="14"/>
  <c r="A42" i="15" s="1"/>
  <c r="B44" i="14"/>
  <c r="C44" i="14"/>
  <c r="D44" i="14"/>
  <c r="E44" i="14"/>
  <c r="F44" i="14"/>
  <c r="B42" i="15" s="1"/>
  <c r="J44" i="14"/>
  <c r="M44" i="14"/>
  <c r="S44" i="14"/>
  <c r="A45" i="14"/>
  <c r="A43" i="15" s="1"/>
  <c r="B45" i="14"/>
  <c r="C45" i="14"/>
  <c r="D45" i="14"/>
  <c r="E45" i="14"/>
  <c r="F45" i="14"/>
  <c r="B43" i="15" s="1"/>
  <c r="J45" i="14"/>
  <c r="M45" i="14"/>
  <c r="S45" i="14"/>
  <c r="A46" i="14"/>
  <c r="A44" i="15" s="1"/>
  <c r="B46" i="14"/>
  <c r="C46" i="14"/>
  <c r="D46" i="14"/>
  <c r="E46" i="14"/>
  <c r="F46" i="14"/>
  <c r="B44" i="15" s="1"/>
  <c r="J46" i="14"/>
  <c r="M46" i="14"/>
  <c r="S46" i="14"/>
  <c r="A47" i="14"/>
  <c r="A45" i="15" s="1"/>
  <c r="B47" i="14"/>
  <c r="C47" i="14"/>
  <c r="D47" i="14"/>
  <c r="E47" i="14"/>
  <c r="F47" i="14"/>
  <c r="B45" i="15" s="1"/>
  <c r="J47" i="14"/>
  <c r="M47" i="14"/>
  <c r="S47" i="14"/>
  <c r="A48" i="14"/>
  <c r="A46" i="15" s="1"/>
  <c r="B48" i="14"/>
  <c r="C48" i="14"/>
  <c r="D48" i="14"/>
  <c r="E48" i="14"/>
  <c r="F48" i="14"/>
  <c r="B46" i="15" s="1"/>
  <c r="J48" i="14"/>
  <c r="M48" i="14"/>
  <c r="S48" i="14"/>
  <c r="A49" i="14"/>
  <c r="A47" i="15" s="1"/>
  <c r="B49" i="14"/>
  <c r="C49" i="14"/>
  <c r="D49" i="14"/>
  <c r="E49" i="14"/>
  <c r="F49" i="14"/>
  <c r="B47" i="15" s="1"/>
  <c r="J49" i="14"/>
  <c r="M49" i="14"/>
  <c r="A50" i="14"/>
  <c r="A48" i="15" s="1"/>
  <c r="B50" i="14"/>
  <c r="C50" i="14"/>
  <c r="D50" i="14"/>
  <c r="E50" i="14"/>
  <c r="F50" i="14"/>
  <c r="B48" i="15" s="1"/>
  <c r="J50" i="14"/>
  <c r="M50" i="14"/>
  <c r="A51" i="14"/>
  <c r="A49" i="15" s="1"/>
  <c r="B51" i="14"/>
  <c r="C51" i="14"/>
  <c r="D51" i="14"/>
  <c r="E51" i="14"/>
  <c r="F51" i="14"/>
  <c r="B49" i="15" s="1"/>
  <c r="A52" i="14"/>
  <c r="A50" i="15" s="1"/>
  <c r="B52" i="14"/>
  <c r="C52" i="14"/>
  <c r="D52" i="14"/>
  <c r="E52" i="14"/>
  <c r="F52" i="14"/>
  <c r="B50" i="15" s="1"/>
  <c r="A53" i="14"/>
  <c r="A51" i="15" s="1"/>
  <c r="B53" i="14"/>
  <c r="C53" i="14"/>
  <c r="D53" i="14"/>
  <c r="E53" i="14"/>
  <c r="F53" i="14"/>
  <c r="B51" i="15" s="1"/>
  <c r="A54" i="14"/>
  <c r="A52" i="15" s="1"/>
  <c r="B54" i="14"/>
  <c r="C54" i="14"/>
  <c r="D54" i="14"/>
  <c r="E54" i="14"/>
  <c r="F54" i="14"/>
  <c r="B52" i="15" s="1"/>
  <c r="A55" i="14"/>
  <c r="A53" i="15" s="1"/>
  <c r="B55" i="14"/>
  <c r="C55" i="14"/>
  <c r="D55" i="14"/>
  <c r="E55" i="14"/>
  <c r="F55" i="14"/>
  <c r="B53" i="15" s="1"/>
  <c r="A56" i="14"/>
  <c r="S56" i="14" s="1"/>
  <c r="B56" i="14"/>
  <c r="C56" i="14"/>
  <c r="D56" i="14"/>
  <c r="E56" i="14"/>
  <c r="F56" i="14"/>
  <c r="B54" i="15" s="1"/>
  <c r="A57" i="14"/>
  <c r="A55" i="15" s="1"/>
  <c r="B57" i="14"/>
  <c r="C57" i="14"/>
  <c r="D57" i="14"/>
  <c r="E57" i="14"/>
  <c r="F57" i="14"/>
  <c r="AF49" i="14"/>
  <c r="AF51" i="14"/>
  <c r="AF52" i="14"/>
  <c r="AF53" i="14"/>
  <c r="AF55" i="14"/>
  <c r="AE3" i="15"/>
  <c r="AA3" i="15"/>
  <c r="AD60" i="15"/>
  <c r="AB60" i="15"/>
  <c r="Z60" i="15"/>
  <c r="X60" i="15"/>
  <c r="W60" i="15"/>
  <c r="AE4" i="15"/>
  <c r="AA4" i="15"/>
  <c r="Q3" i="15"/>
  <c r="P3" i="15"/>
  <c r="Y67" i="12"/>
  <c r="X67" i="12"/>
  <c r="J12" i="15" l="1"/>
  <c r="AH12" i="15" s="1"/>
  <c r="AF12" i="15" s="1"/>
  <c r="AI12" i="15" s="1"/>
  <c r="J11" i="15"/>
  <c r="AH11" i="15" s="1"/>
  <c r="AF11" i="15" s="1"/>
  <c r="AI11" i="15" s="1"/>
  <c r="J10" i="15"/>
  <c r="AH10" i="15" s="1"/>
  <c r="AF10" i="15" s="1"/>
  <c r="AI10" i="15" s="1"/>
  <c r="J9" i="15"/>
  <c r="AH9" i="15" s="1"/>
  <c r="AF9" i="15" s="1"/>
  <c r="AI9" i="15" s="1"/>
  <c r="J8" i="15"/>
  <c r="AH8" i="15" s="1"/>
  <c r="AF8" i="15" s="1"/>
  <c r="AI8" i="15" s="1"/>
  <c r="AF7" i="15"/>
  <c r="AI7" i="15" s="1"/>
  <c r="J6" i="15"/>
  <c r="AH6" i="15" s="1"/>
  <c r="AF6" i="15" s="1"/>
  <c r="AI6" i="15" s="1"/>
  <c r="J5" i="15"/>
  <c r="AH5" i="15" s="1"/>
  <c r="AF5" i="15" s="1"/>
  <c r="AI5" i="15" s="1"/>
  <c r="J4" i="15"/>
  <c r="AH4" i="15" s="1"/>
  <c r="AF4" i="15" s="1"/>
  <c r="AI4" i="15" s="1"/>
  <c r="S49" i="14"/>
  <c r="S57" i="14"/>
  <c r="S52" i="14"/>
  <c r="S54" i="14"/>
  <c r="S55" i="14"/>
  <c r="S53" i="14"/>
  <c r="S51" i="14"/>
  <c r="S50" i="14"/>
  <c r="AA60" i="15"/>
  <c r="AE60" i="15"/>
  <c r="AA4" i="14"/>
  <c r="Y70" i="14"/>
  <c r="X70" i="14"/>
  <c r="Y67" i="14"/>
  <c r="X67" i="14"/>
  <c r="R3" i="15" l="1"/>
  <c r="M3" i="15"/>
  <c r="N3" i="15"/>
  <c r="O3" i="15"/>
  <c r="L3" i="15"/>
  <c r="K3" i="15"/>
  <c r="I3" i="15"/>
  <c r="J3" i="15" s="1"/>
  <c r="D3" i="15"/>
  <c r="C3" i="15"/>
  <c r="AF3" i="15" l="1"/>
  <c r="AH3" i="15"/>
  <c r="AH60" i="15" s="1"/>
  <c r="J56" i="15"/>
  <c r="J57" i="15"/>
  <c r="J58" i="15"/>
  <c r="M16" i="14"/>
  <c r="J16" i="14"/>
  <c r="F16" i="14"/>
  <c r="B14" i="15" s="1"/>
  <c r="E16" i="14"/>
  <c r="D16" i="14"/>
  <c r="C16" i="14"/>
  <c r="B16" i="14"/>
  <c r="A16" i="14"/>
  <c r="A14" i="15" s="1"/>
  <c r="M15" i="14"/>
  <c r="J15" i="14"/>
  <c r="F15" i="14"/>
  <c r="B13" i="15" s="1"/>
  <c r="E15" i="14"/>
  <c r="D15" i="14"/>
  <c r="C15" i="14"/>
  <c r="B15" i="14"/>
  <c r="A15" i="14"/>
  <c r="A13" i="15" s="1"/>
  <c r="B12" i="15"/>
  <c r="A12" i="15"/>
  <c r="B11" i="15"/>
  <c r="A11" i="15"/>
  <c r="B10" i="15"/>
  <c r="A10" i="15"/>
  <c r="B9" i="15"/>
  <c r="A9" i="15"/>
  <c r="B8" i="15"/>
  <c r="A8" i="15"/>
  <c r="B7" i="15"/>
  <c r="A7" i="15"/>
  <c r="B6" i="15"/>
  <c r="A6" i="15"/>
  <c r="B5" i="15"/>
  <c r="A5" i="15"/>
  <c r="B4" i="15"/>
  <c r="A4" i="15"/>
  <c r="B3" i="15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AF60" i="15" l="1"/>
  <c r="AI3" i="15"/>
  <c r="AI60" i="15" s="1"/>
  <c r="C4" i="15"/>
  <c r="S15" i="14"/>
  <c r="A3" i="15"/>
  <c r="S16" i="14"/>
  <c r="E3" i="15"/>
  <c r="H3" i="15" s="1"/>
  <c r="Q60" i="15"/>
  <c r="P60" i="15"/>
  <c r="G60" i="15"/>
  <c r="F60" i="15"/>
  <c r="J60" i="15" l="1"/>
  <c r="E60" i="15"/>
  <c r="H60" i="15" s="1"/>
  <c r="S20" i="14" l="1"/>
  <c r="M20" i="14"/>
  <c r="J20" i="14"/>
  <c r="S19" i="14"/>
  <c r="M19" i="14"/>
  <c r="J19" i="14"/>
  <c r="S18" i="14"/>
  <c r="M18" i="14"/>
  <c r="J18" i="14"/>
  <c r="S17" i="14"/>
  <c r="M17" i="14"/>
  <c r="J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S23" i="14"/>
  <c r="M23" i="14"/>
  <c r="J23" i="14"/>
  <c r="S22" i="14"/>
  <c r="M22" i="14"/>
  <c r="J22" i="14"/>
  <c r="S21" i="14"/>
  <c r="M21" i="14"/>
  <c r="J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<sst xmlns="http://schemas.openxmlformats.org/spreadsheetml/2006/main" count="990" uniqueCount="81">
  <si>
    <t>Time</t>
  </si>
  <si>
    <t>Tour</t>
  </si>
  <si>
    <t>#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</si>
  <si>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</si>
  <si>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</si>
  <si>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</si>
  <si>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</si>
  <si>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</si>
  <si>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</si>
  <si>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</si>
  <si>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</si>
  <si>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</si>
  <si>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</si>
  <si>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</si>
  <si>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</si>
  <si>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</si>
  <si>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</si>
  <si>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</si>
  <si>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</si>
  <si>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</si>
  <si>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</si>
  <si>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</si>
  <si>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</si>
  <si>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</si>
  <si>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</si>
  <si>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</si>
  <si>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</si>
  <si>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</si>
  <si>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</si>
  <si>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</si>
  <si>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</si>
  <si>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</si>
  <si>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</si>
  <si>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</si>
  <si>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</si>
  <si>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</si>
  <si>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</si>
  <si>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</si>
  <si>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</si>
  <si>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</si>
  <si>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</si>
  <si>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</si>
  <si>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</si>
  <si>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</si>
  <si>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</si>
  <si>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</si>
  <si>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</si>
  <si>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</si>
  <si>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</si>
  <si>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</si>
  <si>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</si>
  <si>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</si>
  <si>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</si>
  <si>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</si>
  <si>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</si>
  <si>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</si>
  <si>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</si>
  <si>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</si>
  <si>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</si>
  <si>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</si>
  <si>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</si>
  <si>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</si>
  <si>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</si>
  <si>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</si>
  <si>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</si>
  <si>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</si>
  <si>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</si>
  <si>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</si>
  <si>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</si>
  <si>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Owner's Experience</t>
  </si>
  <si>
    <t>Public</t>
  </si>
  <si>
    <t>VIP</t>
  </si>
  <si>
    <t>IDEA Achieve 6th Grade</t>
  </si>
  <si>
    <r>
      <t xml:space="preserve">Group Photo per </t>
    </r>
    <r>
      <rPr>
        <b/>
        <u/>
        <sz val="8"/>
        <color theme="1"/>
        <rFont val="Calibri"/>
        <family val="2"/>
        <scheme val="minor"/>
      </rPr>
      <t>Person</t>
    </r>
  </si>
  <si>
    <t>Belt Line Elementary 4th Grade</t>
  </si>
  <si>
    <t>EDU</t>
  </si>
  <si>
    <r>
      <t xml:space="preserve">Group Photo per </t>
    </r>
    <r>
      <rPr>
        <b/>
        <sz val="8"/>
        <color rgb="FFFF0000"/>
        <rFont val="Calibri"/>
        <family val="2"/>
        <scheme val="minor"/>
      </rPr>
      <t>GROUP</t>
    </r>
  </si>
  <si>
    <t>PRA</t>
  </si>
  <si>
    <t>West Middle School</t>
  </si>
  <si>
    <t>NAMA</t>
  </si>
  <si>
    <r>
      <t xml:space="preserve">Group Photo per </t>
    </r>
    <r>
      <rPr>
        <b/>
        <u/>
        <sz val="8"/>
        <color theme="1"/>
        <rFont val="Calibri"/>
        <family val="2"/>
        <scheme val="minor"/>
      </rPr>
      <t xml:space="preserve">Person
</t>
    </r>
    <r>
      <rPr>
        <b/>
        <i/>
        <u/>
        <sz val="6"/>
        <color rgb="FFC00000"/>
        <rFont val="Calibri"/>
        <family val="2"/>
        <scheme val="minor"/>
      </rPr>
      <t xml:space="preserve">CONFIRMED WITH LEGENDS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</si>
</sst>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[$-409]d\-mmm;@"/>
    <numFmt numFmtId="166" formatCode="[$-F800]dddd\,\ mmmm\ dd\,\ yyyy"/>
  </numFmts>
  <fonts count="5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i/>
      <u/>
      <sz val="6"/>
      <color rgb="FFC0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6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8" fillId="0" borderId="0" xfId="0" applyFont="1"/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49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49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42" xfId="0" applyFont="1" applyFill="1" applyBorder="1" applyAlignment="1">
      <alignment horizontal="center" vertical="center"/>
    </xf>
    <xf numFmtId="0" fontId="5" fillId="30" borderId="44" xfId="0" applyFont="1" applyFill="1" applyBorder="1" applyAlignment="1">
      <alignment horizontal="center" vertical="center"/>
    </xf>
    <xf numFmtId="0" fontId="5" fillId="30" borderId="18" xfId="0" applyFont="1" applyFill="1" applyBorder="1" applyAlignment="1">
      <alignment horizontal="center" vertical="center"/>
    </xf>
    <xf numFmtId="0" fontId="5" fillId="15" borderId="44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1" fontId="5" fillId="27" borderId="42" xfId="0" applyNumberFormat="1" applyFont="1" applyFill="1" applyBorder="1" applyAlignment="1">
      <alignment horizontal="center" vertical="center"/>
    </xf>
    <xf numFmtId="2" fontId="0" fillId="13" borderId="43" xfId="0" applyNumberFormat="1" applyFill="1" applyBorder="1" applyAlignment="1">
      <alignment horizontal="center" vertical="center"/>
    </xf>
    <xf numFmtId="165" fontId="4" fillId="0" borderId="0" xfId="0" applyNumberFormat="1" applyFont="1"/>
    <xf numFmtId="0" fontId="2" fillId="3" borderId="3" xfId="0" applyFont="1" applyFill="1" applyBorder="1" applyAlignment="1">
      <alignment horizontal="center" vertical="center" wrapText="1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8" fillId="0" borderId="35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166" fontId="21" fillId="0" borderId="0" xfId="0" applyNumberFormat="1" applyFont="1" applyAlignment="1">
      <alignment horizontal="left" vertical="center" wrapText="1"/>
    </xf>
    <xf numFmtId="166" fontId="21" fillId="0" borderId="45" xfId="0" applyNumberFormat="1" applyFont="1" applyBorder="1" applyAlignment="1">
      <alignment horizontal="left" vertical="center" wrapText="1"/>
    </xf>
    <xf numFmtId="166" fontId="21" fillId="0" borderId="25" xfId="0" applyNumberFormat="1" applyFont="1" applyBorder="1" applyAlignment="1">
      <alignment horizontal="left" vertical="center" wrapText="1"/>
    </xf>
    <xf numFmtId="166" fontId="21" fillId="0" borderId="26" xfId="0" applyNumberFormat="1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79"/>
  <sheetViews>
    <sheetView tabSelected="1" zoomScale="125" zoomScaleNormal="125" workbookViewId="0">
      <selection activeCell="E19" sqref="E19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customWidth="1"/>
    <col min="11" max="12" width="8.140625" style="54" customWidth="1"/>
    <col min="13" max="13" width="4.28515625" customWidth="1"/>
    <col min="14" max="15" width="8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4" customWidth="1"/>
    <col min="28" max="28" width="4.85546875" style="54" customWidth="1"/>
  </cols>
  <sheetData>
    <row r="1" spans="1:28" ht="16.5" customHeight="1" thickBot="1" x14ac:dyDescent="0.3">
      <c r="A1" s="381">
        <v>45418</v>
      </c>
      <c r="B1" s="381"/>
      <c r="C1" s="381"/>
      <c r="D1" s="381"/>
      <c r="E1" s="381"/>
      <c r="F1" s="382"/>
      <c r="G1" s="385" t="s">
        <v>18</v>
      </c>
      <c r="H1" s="386"/>
      <c r="I1" s="386"/>
      <c r="J1" s="386"/>
      <c r="K1" s="386"/>
      <c r="L1" s="386"/>
      <c r="M1" s="386"/>
      <c r="N1" s="386"/>
      <c r="O1" s="387"/>
      <c r="AB1" s="295"/>
    </row>
    <row r="2" spans="1:28" ht="16.5" customHeight="1" thickBot="1" x14ac:dyDescent="0.3">
      <c r="A2" s="383"/>
      <c r="B2" s="383"/>
      <c r="C2" s="383"/>
      <c r="D2" s="383"/>
      <c r="E2" s="383"/>
      <c r="F2" s="384"/>
      <c r="G2" s="388" t="s">
        <v>7</v>
      </c>
      <c r="H2" s="390" t="s">
        <v>20</v>
      </c>
      <c r="I2" s="391"/>
      <c r="J2" s="363" t="s">
        <v>7</v>
      </c>
      <c r="K2" s="365" t="s">
        <v>19</v>
      </c>
      <c r="L2" s="366"/>
      <c r="M2" s="392" t="s">
        <v>7</v>
      </c>
      <c r="N2" s="394" t="s">
        <v>3</v>
      </c>
      <c r="O2" s="395"/>
      <c r="P2" s="372" t="s">
        <v>8</v>
      </c>
      <c r="Q2" s="373"/>
      <c r="R2" s="374"/>
      <c r="S2" s="42"/>
      <c r="T2" s="375" t="s">
        <v>4</v>
      </c>
      <c r="U2" s="377" t="s">
        <v>5</v>
      </c>
      <c r="V2" s="379" t="s">
        <v>6</v>
      </c>
      <c r="W2" s="379" t="s">
        <v>23</v>
      </c>
      <c r="X2" s="375" t="s">
        <v>63</v>
      </c>
      <c r="Y2" s="379" t="s">
        <v>10</v>
      </c>
      <c r="Z2" s="340" t="s">
        <v>22</v>
      </c>
      <c r="AB2" s="296"/>
    </row>
    <row r="3" spans="1:28" ht="28.5" x14ac:dyDescent="0.25">
      <c r="A3" s="43" t="s">
        <v>0</v>
      </c>
      <c r="B3" s="119" t="s">
        <v>15</v>
      </c>
      <c r="C3" s="45" t="s">
        <v>2</v>
      </c>
      <c r="D3" s="132" t="s">
        <v>1</v>
      </c>
      <c r="E3" s="47" t="s">
        <v>17</v>
      </c>
      <c r="F3" s="125" t="s">
        <v>14</v>
      </c>
      <c r="G3" s="389"/>
      <c r="H3" s="34" t="s">
        <v>12</v>
      </c>
      <c r="I3" s="35" t="s">
        <v>13</v>
      </c>
      <c r="J3" s="364"/>
      <c r="K3" s="36" t="s">
        <v>12</v>
      </c>
      <c r="L3" s="37" t="s">
        <v>13</v>
      </c>
      <c r="M3" s="393"/>
      <c r="N3" s="100" t="s">
        <v>12</v>
      </c>
      <c r="O3" s="101" t="s">
        <v>13</v>
      </c>
      <c r="P3" s="40" t="s">
        <v>21</v>
      </c>
      <c r="Q3" s="41" t="s">
        <v>19</v>
      </c>
      <c r="R3" s="99" t="s">
        <v>3</v>
      </c>
      <c r="S3" s="30" t="s">
        <v>16</v>
      </c>
      <c r="T3" s="376"/>
      <c r="U3" s="378"/>
      <c r="V3" s="380"/>
      <c r="W3" s="380"/>
      <c r="X3" s="376"/>
      <c r="Y3" s="380"/>
      <c r="Z3" s="347"/>
      <c r="AB3" s="274" t="s">
        <v>60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1">
        <v>0.41666666666666669</v>
      </c>
      <c r="B5" s="298" t="s">
        <v>71</v>
      </c>
      <c r="C5" s="58">
        <v>35</v>
      </c>
      <c r="D5" s="134" t="s">
        <v>70</v>
      </c>
      <c r="E5" s="53"/>
      <c r="F5" s="127" t="s">
        <v>62</v>
      </c>
      <c r="G5" s="32" t="str">
        <f t="shared" ref="G5:I11" si="0">IF($D5="public","","-")</f>
        <v/>
      </c>
      <c r="H5" s="19" t="str">
        <f t="shared" si="0"/>
        <v/>
      </c>
      <c r="I5" s="20" t="str">
        <f t="shared" si="0"/>
        <v/>
      </c>
      <c r="J5" s="33" t="str">
        <f t="shared" ref="G5:O15" si="1">IF($D5="public","-","")</f>
        <v>-</v>
      </c>
      <c r="K5" s="19" t="str">
        <f t="shared" si="1"/>
        <v>-</v>
      </c>
      <c r="L5" s="20" t="str">
        <f t="shared" si="1"/>
        <v>-</v>
      </c>
      <c r="M5" s="102" t="str">
        <f t="shared" si="1"/>
        <v>-</v>
      </c>
      <c r="N5" s="19" t="str">
        <f t="shared" si="1"/>
        <v>-</v>
      </c>
      <c r="O5" s="20" t="str">
        <f t="shared" si="1"/>
        <v>-</v>
      </c>
      <c r="P5" s="38" t="str">
        <f t="shared" ref="P5:R24" si="2">IF($D5="public","","-")</f>
        <v/>
      </c>
      <c r="Q5" s="331" t="str">
        <f t="shared" ref="P5:R36" si="3">IF($D5="public","-","")</f>
        <v>-</v>
      </c>
      <c r="R5" s="98" t="str">
        <f t="shared" si="3"/>
        <v>-</v>
      </c>
      <c r="S5" s="31">
        <f t="shared" ref="S5:S36" si="4">IF($D5="public",A5+TIME(2,0,0),"-")</f>
        <v>0.5</v>
      </c>
      <c r="T5" s="66" t="str">
        <f t="shared" ref="T5:Z15" si="5">IF($D5="public","","-")</f>
        <v/>
      </c>
      <c r="U5" s="67" t="str">
        <f t="shared" si="5"/>
        <v/>
      </c>
      <c r="V5" s="68" t="str">
        <f t="shared" si="5"/>
        <v/>
      </c>
      <c r="W5" s="68" t="str">
        <f t="shared" si="5"/>
        <v/>
      </c>
      <c r="X5" s="66" t="str">
        <f t="shared" si="5"/>
        <v/>
      </c>
      <c r="Y5" s="68" t="str">
        <f t="shared" si="5"/>
        <v/>
      </c>
      <c r="Z5" s="69" t="str">
        <f t="shared" si="5"/>
        <v/>
      </c>
      <c r="AA5" s="294">
        <v>26</v>
      </c>
      <c r="AB5" s="293">
        <f t="shared" ref="AB5:AB36" si="6">IF($D5="public",C5-AA5,"-")</f>
        <v>9</v>
      </c>
    </row>
    <row r="6" spans="1:28" ht="20.100000000000001" customHeight="1" x14ac:dyDescent="0.25">
      <c r="A6" s="51">
        <v>0.45833333333333331</v>
      </c>
      <c r="B6" s="298" t="s">
        <v>71</v>
      </c>
      <c r="C6" s="58">
        <v>35</v>
      </c>
      <c r="D6" s="134" t="s">
        <v>70</v>
      </c>
      <c r="E6" s="53"/>
      <c r="F6" s="127" t="s">
        <v>62</v>
      </c>
      <c r="G6" s="32" t="str">
        <f t="shared" si="0"/>
        <v/>
      </c>
      <c r="H6" s="19" t="str">
        <f t="shared" si="0"/>
        <v/>
      </c>
      <c r="I6" s="20" t="str">
        <f t="shared" si="0"/>
        <v/>
      </c>
      <c r="J6" s="33" t="str">
        <f t="shared" si="1"/>
        <v>-</v>
      </c>
      <c r="K6" s="19" t="str">
        <f t="shared" si="1"/>
        <v>-</v>
      </c>
      <c r="L6" s="20" t="str">
        <f t="shared" si="1"/>
        <v>-</v>
      </c>
      <c r="M6" s="102" t="str">
        <f t="shared" si="1"/>
        <v>-</v>
      </c>
      <c r="N6" s="19" t="str">
        <f t="shared" si="1"/>
        <v>-</v>
      </c>
      <c r="O6" s="20" t="str">
        <f t="shared" si="1"/>
        <v>-</v>
      </c>
      <c r="P6" s="38" t="str">
        <f t="shared" si="2"/>
        <v/>
      </c>
      <c r="Q6" s="331" t="str">
        <f t="shared" si="3"/>
        <v>-</v>
      </c>
      <c r="R6" s="98" t="str">
        <f t="shared" si="3"/>
        <v>-</v>
      </c>
      <c r="S6" s="31">
        <f t="shared" si="4"/>
        <v>0.54166666666666663</v>
      </c>
      <c r="T6" s="66" t="str">
        <f t="shared" si="5"/>
        <v/>
      </c>
      <c r="U6" s="67" t="str">
        <f t="shared" si="5"/>
        <v/>
      </c>
      <c r="V6" s="68" t="str">
        <f t="shared" si="5"/>
        <v/>
      </c>
      <c r="W6" s="68" t="str">
        <f t="shared" si="5"/>
        <v/>
      </c>
      <c r="X6" s="66" t="str">
        <f t="shared" si="5"/>
        <v/>
      </c>
      <c r="Y6" s="68" t="str">
        <f t="shared" si="5"/>
        <v/>
      </c>
      <c r="Z6" s="69" t="str">
        <f t="shared" si="5"/>
        <v/>
      </c>
      <c r="AA6" s="294">
        <v>25</v>
      </c>
      <c r="AB6" s="293">
        <f t="shared" si="6"/>
        <v>10</v>
      </c>
    </row>
    <row r="7" spans="1:28" ht="20.100000000000001" customHeight="1" x14ac:dyDescent="0.25">
      <c r="A7" s="51">
        <v>0.5</v>
      </c>
      <c r="B7" s="298" t="s">
        <v>71</v>
      </c>
      <c r="C7" s="58">
        <v>35</v>
      </c>
      <c r="D7" s="134" t="s">
        <v>70</v>
      </c>
      <c r="E7" s="53"/>
      <c r="F7" s="127" t="s">
        <v>62</v>
      </c>
      <c r="G7" s="32" t="str">
        <f t="shared" si="0"/>
        <v/>
      </c>
      <c r="H7" s="19" t="str">
        <f t="shared" si="0"/>
        <v/>
      </c>
      <c r="I7" s="20" t="str">
        <f t="shared" si="0"/>
        <v/>
      </c>
      <c r="J7" s="33" t="str">
        <f t="shared" si="1"/>
        <v>-</v>
      </c>
      <c r="K7" s="19" t="str">
        <f t="shared" si="1"/>
        <v>-</v>
      </c>
      <c r="L7" s="20" t="str">
        <f t="shared" si="1"/>
        <v>-</v>
      </c>
      <c r="M7" s="102" t="str">
        <f t="shared" si="1"/>
        <v>-</v>
      </c>
      <c r="N7" s="19" t="str">
        <f t="shared" si="1"/>
        <v>-</v>
      </c>
      <c r="O7" s="20" t="str">
        <f t="shared" si="1"/>
        <v>-</v>
      </c>
      <c r="P7" s="38" t="str">
        <f t="shared" si="2"/>
        <v/>
      </c>
      <c r="Q7" s="331" t="str">
        <f t="shared" si="3"/>
        <v>-</v>
      </c>
      <c r="R7" s="98" t="str">
        <f t="shared" si="3"/>
        <v>-</v>
      </c>
      <c r="S7" s="31">
        <f t="shared" si="4"/>
        <v>0.58333333333333337</v>
      </c>
      <c r="T7" s="66" t="str">
        <f t="shared" si="5"/>
        <v/>
      </c>
      <c r="U7" s="67" t="str">
        <f t="shared" si="5"/>
        <v/>
      </c>
      <c r="V7" s="68" t="str">
        <f t="shared" si="5"/>
        <v/>
      </c>
      <c r="W7" s="68" t="str">
        <f t="shared" si="5"/>
        <v/>
      </c>
      <c r="X7" s="66" t="str">
        <f t="shared" si="5"/>
        <v/>
      </c>
      <c r="Y7" s="68" t="str">
        <f t="shared" si="5"/>
        <v/>
      </c>
      <c r="Z7" s="69" t="str">
        <f t="shared" si="5"/>
        <v/>
      </c>
      <c r="AA7" s="294">
        <v>35</v>
      </c>
      <c r="AB7" s="293">
        <f t="shared" si="6"/>
        <v>0</v>
      </c>
    </row>
    <row r="8" spans="1:28" ht="20.100000000000001" customHeight="1" x14ac:dyDescent="0.25">
      <c r="A8" s="51">
        <v>4.1666666666666664E-2</v>
      </c>
      <c r="B8" s="298" t="s">
        <v>71</v>
      </c>
      <c r="C8" s="58">
        <v>35</v>
      </c>
      <c r="D8" s="134" t="s">
        <v>70</v>
      </c>
      <c r="E8" s="53"/>
      <c r="F8" s="127" t="s">
        <v>62</v>
      </c>
      <c r="G8" s="32" t="str">
        <f t="shared" si="0"/>
        <v/>
      </c>
      <c r="H8" s="19" t="str">
        <f t="shared" si="0"/>
        <v/>
      </c>
      <c r="I8" s="20" t="str">
        <f t="shared" si="0"/>
        <v/>
      </c>
      <c r="J8" s="33" t="str">
        <f t="shared" si="1"/>
        <v>-</v>
      </c>
      <c r="K8" s="19" t="str">
        <f t="shared" si="1"/>
        <v>-</v>
      </c>
      <c r="L8" s="20" t="str">
        <f t="shared" si="1"/>
        <v>-</v>
      </c>
      <c r="M8" s="102" t="str">
        <f t="shared" si="1"/>
        <v>-</v>
      </c>
      <c r="N8" s="19" t="str">
        <f t="shared" si="1"/>
        <v>-</v>
      </c>
      <c r="O8" s="20" t="str">
        <f t="shared" si="1"/>
        <v>-</v>
      </c>
      <c r="P8" s="38" t="str">
        <f t="shared" si="2"/>
        <v/>
      </c>
      <c r="Q8" s="331" t="str">
        <f t="shared" si="3"/>
        <v>-</v>
      </c>
      <c r="R8" s="98" t="str">
        <f t="shared" si="3"/>
        <v>-</v>
      </c>
      <c r="S8" s="31">
        <f t="shared" si="4"/>
        <v>0.125</v>
      </c>
      <c r="T8" s="66" t="str">
        <f t="shared" si="5"/>
        <v/>
      </c>
      <c r="U8" s="67" t="str">
        <f t="shared" si="5"/>
        <v/>
      </c>
      <c r="V8" s="68" t="str">
        <f t="shared" si="5"/>
        <v/>
      </c>
      <c r="W8" s="68" t="str">
        <f t="shared" si="5"/>
        <v/>
      </c>
      <c r="X8" s="66" t="str">
        <f t="shared" si="5"/>
        <v/>
      </c>
      <c r="Y8" s="68" t="str">
        <f t="shared" si="5"/>
        <v/>
      </c>
      <c r="Z8" s="69" t="str">
        <f t="shared" si="5"/>
        <v/>
      </c>
      <c r="AA8" s="294">
        <v>35</v>
      </c>
      <c r="AB8" s="293">
        <f t="shared" si="6"/>
        <v>0</v>
      </c>
    </row>
    <row r="9" spans="1:28" ht="20.100000000000001" customHeight="1" x14ac:dyDescent="0.25">
      <c r="A9" s="51">
        <v>8.3333333333333329E-2</v>
      </c>
      <c r="B9" s="298" t="s">
        <v>71</v>
      </c>
      <c r="C9" s="58">
        <v>35</v>
      </c>
      <c r="D9" s="134" t="s">
        <v>70</v>
      </c>
      <c r="E9" s="53"/>
      <c r="F9" s="127" t="s">
        <v>62</v>
      </c>
      <c r="G9" s="32" t="str">
        <f t="shared" si="0"/>
        <v/>
      </c>
      <c r="H9" s="19" t="str">
        <f t="shared" si="0"/>
        <v/>
      </c>
      <c r="I9" s="20" t="str">
        <f t="shared" si="0"/>
        <v/>
      </c>
      <c r="J9" s="33" t="str">
        <f t="shared" si="1"/>
        <v>-</v>
      </c>
      <c r="K9" s="19" t="str">
        <f t="shared" si="1"/>
        <v>-</v>
      </c>
      <c r="L9" s="20" t="str">
        <f t="shared" si="1"/>
        <v>-</v>
      </c>
      <c r="M9" s="102" t="str">
        <f t="shared" si="1"/>
        <v>-</v>
      </c>
      <c r="N9" s="19" t="str">
        <f t="shared" si="1"/>
        <v>-</v>
      </c>
      <c r="O9" s="20" t="str">
        <f t="shared" si="1"/>
        <v>-</v>
      </c>
      <c r="P9" s="38" t="str">
        <f t="shared" si="2"/>
        <v/>
      </c>
      <c r="Q9" s="331" t="str">
        <f t="shared" si="3"/>
        <v>-</v>
      </c>
      <c r="R9" s="98" t="str">
        <f t="shared" si="3"/>
        <v>-</v>
      </c>
      <c r="S9" s="31">
        <f t="shared" si="4"/>
        <v>0.16666666666666666</v>
      </c>
      <c r="T9" s="66" t="str">
        <f t="shared" si="5"/>
        <v/>
      </c>
      <c r="U9" s="67" t="str">
        <f t="shared" si="5"/>
        <v/>
      </c>
      <c r="V9" s="68" t="str">
        <f t="shared" si="5"/>
        <v/>
      </c>
      <c r="W9" s="68" t="str">
        <f t="shared" si="5"/>
        <v/>
      </c>
      <c r="X9" s="66" t="str">
        <f t="shared" si="5"/>
        <v/>
      </c>
      <c r="Y9" s="68" t="str">
        <f t="shared" si="5"/>
        <v/>
      </c>
      <c r="Z9" s="69" t="str">
        <f t="shared" si="5"/>
        <v/>
      </c>
      <c r="AA9" s="294">
        <v>34</v>
      </c>
      <c r="AB9" s="293">
        <f t="shared" si="6"/>
        <v>1</v>
      </c>
    </row>
    <row r="10" spans="1:28" ht="20.100000000000001" customHeight="1" x14ac:dyDescent="0.25">
      <c r="A10" s="51">
        <v>0.125</v>
      </c>
      <c r="B10" s="298" t="s">
        <v>71</v>
      </c>
      <c r="C10" s="58">
        <v>35</v>
      </c>
      <c r="D10" s="134" t="s">
        <v>70</v>
      </c>
      <c r="E10" s="53"/>
      <c r="F10" s="127" t="s">
        <v>62</v>
      </c>
      <c r="G10" s="32" t="str">
        <f t="shared" si="0"/>
        <v/>
      </c>
      <c r="H10" s="19" t="str">
        <f t="shared" si="0"/>
        <v/>
      </c>
      <c r="I10" s="20" t="str">
        <f t="shared" si="0"/>
        <v/>
      </c>
      <c r="J10" s="33" t="str">
        <f t="shared" si="1"/>
        <v>-</v>
      </c>
      <c r="K10" s="19" t="str">
        <f t="shared" si="1"/>
        <v>-</v>
      </c>
      <c r="L10" s="20" t="str">
        <f t="shared" si="1"/>
        <v>-</v>
      </c>
      <c r="M10" s="102" t="str">
        <f t="shared" si="1"/>
        <v>-</v>
      </c>
      <c r="N10" s="19" t="str">
        <f t="shared" si="1"/>
        <v>-</v>
      </c>
      <c r="O10" s="20" t="str">
        <f t="shared" si="1"/>
        <v>-</v>
      </c>
      <c r="P10" s="38" t="str">
        <f t="shared" si="2"/>
        <v/>
      </c>
      <c r="Q10" s="331" t="str">
        <f t="shared" si="3"/>
        <v>-</v>
      </c>
      <c r="R10" s="98" t="str">
        <f t="shared" si="3"/>
        <v>-</v>
      </c>
      <c r="S10" s="31">
        <f t="shared" si="4"/>
        <v>0.20833333333333331</v>
      </c>
      <c r="T10" s="66" t="str">
        <f t="shared" si="5"/>
        <v/>
      </c>
      <c r="U10" s="67" t="str">
        <f t="shared" si="5"/>
        <v/>
      </c>
      <c r="V10" s="68" t="str">
        <f t="shared" si="5"/>
        <v/>
      </c>
      <c r="W10" s="68" t="str">
        <f t="shared" si="5"/>
        <v/>
      </c>
      <c r="X10" s="66" t="str">
        <f t="shared" si="5"/>
        <v/>
      </c>
      <c r="Y10" s="68" t="str">
        <f t="shared" si="5"/>
        <v/>
      </c>
      <c r="Z10" s="69" t="str">
        <f t="shared" si="5"/>
        <v/>
      </c>
      <c r="AA10" s="294">
        <v>31</v>
      </c>
      <c r="AB10" s="293">
        <f t="shared" si="6"/>
        <v>4</v>
      </c>
    </row>
    <row r="11" spans="1:28" ht="20.100000000000001" customHeight="1" x14ac:dyDescent="0.25">
      <c r="A11" s="51">
        <v>0.16666666666666666</v>
      </c>
      <c r="B11" s="298" t="s">
        <v>71</v>
      </c>
      <c r="C11" s="58">
        <v>35</v>
      </c>
      <c r="D11" s="134" t="s">
        <v>70</v>
      </c>
      <c r="E11" s="53"/>
      <c r="F11" s="127" t="s">
        <v>62</v>
      </c>
      <c r="G11" s="32" t="str">
        <f t="shared" si="0"/>
        <v/>
      </c>
      <c r="H11" s="19" t="str">
        <f t="shared" si="0"/>
        <v/>
      </c>
      <c r="I11" s="20" t="str">
        <f t="shared" si="0"/>
        <v/>
      </c>
      <c r="J11" s="33" t="str">
        <f t="shared" si="1"/>
        <v>-</v>
      </c>
      <c r="K11" s="19" t="str">
        <f t="shared" si="1"/>
        <v>-</v>
      </c>
      <c r="L11" s="20" t="str">
        <f t="shared" si="1"/>
        <v>-</v>
      </c>
      <c r="M11" s="102" t="str">
        <f t="shared" si="1"/>
        <v>-</v>
      </c>
      <c r="N11" s="19" t="str">
        <f t="shared" si="1"/>
        <v>-</v>
      </c>
      <c r="O11" s="20" t="str">
        <f t="shared" si="1"/>
        <v>-</v>
      </c>
      <c r="P11" s="38" t="str">
        <f t="shared" si="2"/>
        <v/>
      </c>
      <c r="Q11" s="331" t="str">
        <f t="shared" si="3"/>
        <v>-</v>
      </c>
      <c r="R11" s="98" t="str">
        <f t="shared" si="3"/>
        <v>-</v>
      </c>
      <c r="S11" s="31">
        <f t="shared" si="4"/>
        <v>0.25</v>
      </c>
      <c r="T11" s="66" t="str">
        <f t="shared" si="5"/>
        <v/>
      </c>
      <c r="U11" s="67" t="str">
        <f t="shared" si="5"/>
        <v/>
      </c>
      <c r="V11" s="68" t="str">
        <f t="shared" si="5"/>
        <v/>
      </c>
      <c r="W11" s="68" t="str">
        <f t="shared" si="5"/>
        <v/>
      </c>
      <c r="X11" s="66" t="str">
        <f t="shared" si="5"/>
        <v/>
      </c>
      <c r="Y11" s="68" t="str">
        <f t="shared" si="5"/>
        <v/>
      </c>
      <c r="Z11" s="69" t="str">
        <f t="shared" si="5"/>
        <v/>
      </c>
      <c r="AA11" s="294">
        <v>26</v>
      </c>
      <c r="AB11" s="293">
        <f t="shared" si="6"/>
        <v>9</v>
      </c>
    </row>
    <row r="12" spans="1:28" ht="20.100000000000001" customHeight="1" x14ac:dyDescent="0.25">
      <c r="A12" s="51"/>
      <c r="B12" s="121"/>
      <c r="C12" s="58"/>
      <c r="D12" s="134"/>
      <c r="E12" s="53"/>
      <c r="F12" s="127"/>
      <c r="G12" s="32" t="str">
        <f t="shared" si="1"/>
        <v/>
      </c>
      <c r="H12" s="19" t="str">
        <f t="shared" ref="H12:H36" si="7">IF($D12="public","-","")</f>
        <v/>
      </c>
      <c r="I12" s="20" t="str">
        <f t="shared" si="1"/>
        <v/>
      </c>
      <c r="J12" s="33" t="str">
        <f t="shared" ref="J12:L15" si="8">IF($D12="public","","-")</f>
        <v>-</v>
      </c>
      <c r="K12" s="19" t="str">
        <f t="shared" si="8"/>
        <v>-</v>
      </c>
      <c r="L12" s="20" t="str">
        <f t="shared" si="8"/>
        <v>-</v>
      </c>
      <c r="M12" s="102" t="str">
        <f t="shared" ref="M12:O15" si="9">IF($D12="public","","-")</f>
        <v>-</v>
      </c>
      <c r="N12" s="19" t="str">
        <f t="shared" si="9"/>
        <v>-</v>
      </c>
      <c r="O12" s="20" t="str">
        <f t="shared" si="9"/>
        <v>-</v>
      </c>
      <c r="P12" s="38" t="str">
        <f t="shared" si="3"/>
        <v/>
      </c>
      <c r="Q12" s="331" t="str">
        <f t="shared" si="2"/>
        <v>-</v>
      </c>
      <c r="R12" s="98" t="str">
        <f t="shared" si="2"/>
        <v>-</v>
      </c>
      <c r="S12" s="31" t="str">
        <f t="shared" si="4"/>
        <v>-</v>
      </c>
      <c r="T12" s="66" t="str">
        <f t="shared" si="5"/>
        <v>-</v>
      </c>
      <c r="U12" s="67" t="str">
        <f t="shared" si="5"/>
        <v>-</v>
      </c>
      <c r="V12" s="68" t="str">
        <f t="shared" si="5"/>
        <v>-</v>
      </c>
      <c r="W12" s="68" t="str">
        <f t="shared" si="5"/>
        <v>-</v>
      </c>
      <c r="X12" s="66" t="str">
        <f t="shared" si="5"/>
        <v>-</v>
      </c>
      <c r="Y12" s="68" t="str">
        <f t="shared" si="5"/>
        <v>-</v>
      </c>
      <c r="Z12" s="69" t="str">
        <f t="shared" si="5"/>
        <v>-</v>
      </c>
      <c r="AB12" s="293" t="str">
        <f t="shared" si="6"/>
        <v>-</v>
      </c>
    </row>
    <row r="13" spans="1:28" ht="20.100000000000001" customHeight="1" x14ac:dyDescent="0.25">
      <c r="A13" s="51"/>
      <c r="B13" s="121"/>
      <c r="C13" s="58"/>
      <c r="D13" s="134"/>
      <c r="E13" s="53"/>
      <c r="F13" s="127"/>
      <c r="G13" s="32" t="str">
        <f t="shared" si="1"/>
        <v/>
      </c>
      <c r="H13" s="19" t="str">
        <f t="shared" si="7"/>
        <v/>
      </c>
      <c r="I13" s="20" t="str">
        <f t="shared" si="1"/>
        <v/>
      </c>
      <c r="J13" s="33" t="str">
        <f t="shared" si="8"/>
        <v>-</v>
      </c>
      <c r="K13" s="19" t="str">
        <f t="shared" si="8"/>
        <v>-</v>
      </c>
      <c r="L13" s="20" t="str">
        <f t="shared" si="8"/>
        <v>-</v>
      </c>
      <c r="M13" s="102" t="str">
        <f t="shared" si="9"/>
        <v>-</v>
      </c>
      <c r="N13" s="19" t="str">
        <f t="shared" si="9"/>
        <v>-</v>
      </c>
      <c r="O13" s="20" t="str">
        <f t="shared" si="9"/>
        <v>-</v>
      </c>
      <c r="P13" s="38" t="str">
        <f t="shared" si="3"/>
        <v/>
      </c>
      <c r="Q13" s="331" t="str">
        <f t="shared" si="2"/>
        <v>-</v>
      </c>
      <c r="R13" s="98" t="str">
        <f t="shared" si="2"/>
        <v>-</v>
      </c>
      <c r="S13" s="31" t="str">
        <f t="shared" si="4"/>
        <v>-</v>
      </c>
      <c r="T13" s="66" t="str">
        <f t="shared" si="5"/>
        <v>-</v>
      </c>
      <c r="U13" s="67" t="str">
        <f t="shared" si="5"/>
        <v>-</v>
      </c>
      <c r="V13" s="68" t="str">
        <f t="shared" si="5"/>
        <v>-</v>
      </c>
      <c r="W13" s="68" t="str">
        <f t="shared" si="5"/>
        <v>-</v>
      </c>
      <c r="X13" s="66" t="str">
        <f t="shared" si="5"/>
        <v>-</v>
      </c>
      <c r="Y13" s="68" t="str">
        <f t="shared" si="5"/>
        <v>-</v>
      </c>
      <c r="Z13" s="69" t="str">
        <f t="shared" si="5"/>
        <v>-</v>
      </c>
      <c r="AB13" s="293" t="str">
        <f t="shared" si="6"/>
        <v>-</v>
      </c>
    </row>
    <row r="14" spans="1:28" ht="20.100000000000001" customHeight="1" x14ac:dyDescent="0.25">
      <c r="A14" s="51"/>
      <c r="B14" s="121"/>
      <c r="C14" s="58"/>
      <c r="D14" s="134"/>
      <c r="E14" s="53"/>
      <c r="F14" s="127"/>
      <c r="G14" s="32" t="str">
        <f t="shared" si="1"/>
        <v/>
      </c>
      <c r="H14" s="19" t="str">
        <f t="shared" si="7"/>
        <v/>
      </c>
      <c r="I14" s="20" t="str">
        <f t="shared" si="1"/>
        <v/>
      </c>
      <c r="J14" s="33" t="str">
        <f t="shared" si="8"/>
        <v>-</v>
      </c>
      <c r="K14" s="19" t="str">
        <f t="shared" si="8"/>
        <v>-</v>
      </c>
      <c r="L14" s="20" t="str">
        <f t="shared" si="8"/>
        <v>-</v>
      </c>
      <c r="M14" s="102" t="str">
        <f t="shared" si="9"/>
        <v>-</v>
      </c>
      <c r="N14" s="19" t="str">
        <f t="shared" si="9"/>
        <v>-</v>
      </c>
      <c r="O14" s="20" t="str">
        <f t="shared" si="9"/>
        <v>-</v>
      </c>
      <c r="P14" s="38" t="str">
        <f t="shared" si="3"/>
        <v/>
      </c>
      <c r="Q14" s="331" t="str">
        <f t="shared" si="2"/>
        <v>-</v>
      </c>
      <c r="R14" s="98" t="str">
        <f t="shared" si="2"/>
        <v>-</v>
      </c>
      <c r="S14" s="31" t="str">
        <f t="shared" si="4"/>
        <v>-</v>
      </c>
      <c r="T14" s="66" t="str">
        <f t="shared" si="5"/>
        <v>-</v>
      </c>
      <c r="U14" s="67" t="str">
        <f t="shared" si="5"/>
        <v>-</v>
      </c>
      <c r="V14" s="68" t="str">
        <f t="shared" si="5"/>
        <v>-</v>
      </c>
      <c r="W14" s="68" t="str">
        <f t="shared" si="5"/>
        <v>-</v>
      </c>
      <c r="X14" s="66" t="str">
        <f t="shared" si="5"/>
        <v>-</v>
      </c>
      <c r="Y14" s="68" t="str">
        <f t="shared" si="5"/>
        <v>-</v>
      </c>
      <c r="Z14" s="69" t="str">
        <f t="shared" si="5"/>
        <v>-</v>
      </c>
      <c r="AB14" s="293" t="str">
        <f t="shared" si="6"/>
        <v>-</v>
      </c>
    </row>
    <row r="15" spans="1:28" ht="20.100000000000001" customHeight="1" x14ac:dyDescent="0.25">
      <c r="A15" s="51"/>
      <c r="B15" s="121"/>
      <c r="C15" s="58"/>
      <c r="D15" s="134"/>
      <c r="E15" s="53"/>
      <c r="F15" s="127"/>
      <c r="G15" s="32" t="str">
        <f t="shared" si="1"/>
        <v/>
      </c>
      <c r="H15" s="19" t="str">
        <f t="shared" si="7"/>
        <v/>
      </c>
      <c r="I15" s="20" t="str">
        <f t="shared" si="1"/>
        <v/>
      </c>
      <c r="J15" s="33" t="str">
        <f t="shared" si="8"/>
        <v>-</v>
      </c>
      <c r="K15" s="19" t="str">
        <f t="shared" si="8"/>
        <v>-</v>
      </c>
      <c r="L15" s="20" t="str">
        <f t="shared" si="8"/>
        <v>-</v>
      </c>
      <c r="M15" s="102" t="str">
        <f t="shared" si="9"/>
        <v>-</v>
      </c>
      <c r="N15" s="19" t="str">
        <f t="shared" si="9"/>
        <v>-</v>
      </c>
      <c r="O15" s="20" t="str">
        <f t="shared" si="9"/>
        <v>-</v>
      </c>
      <c r="P15" s="38" t="str">
        <f t="shared" si="3"/>
        <v/>
      </c>
      <c r="Q15" s="331" t="str">
        <f t="shared" si="2"/>
        <v>-</v>
      </c>
      <c r="R15" s="98" t="str">
        <f t="shared" si="2"/>
        <v>-</v>
      </c>
      <c r="S15" s="31" t="str">
        <f t="shared" si="4"/>
        <v>-</v>
      </c>
      <c r="T15" s="66" t="str">
        <f t="shared" si="5"/>
        <v>-</v>
      </c>
      <c r="U15" s="67" t="str">
        <f t="shared" si="5"/>
        <v>-</v>
      </c>
      <c r="V15" s="68" t="str">
        <f t="shared" si="5"/>
        <v>-</v>
      </c>
      <c r="W15" s="68" t="str">
        <f t="shared" si="5"/>
        <v>-</v>
      </c>
      <c r="X15" s="66" t="str">
        <f t="shared" si="5"/>
        <v>-</v>
      </c>
      <c r="Y15" s="68" t="str">
        <f t="shared" si="5"/>
        <v>-</v>
      </c>
      <c r="Z15" s="69" t="str">
        <f t="shared" si="5"/>
        <v>-</v>
      </c>
      <c r="AB15" s="293" t="str">
        <f t="shared" si="6"/>
        <v>-</v>
      </c>
    </row>
    <row r="16" spans="1:28" ht="23.25" customHeight="1" x14ac:dyDescent="0.25">
      <c r="A16" s="59">
        <v>0.39583333333333331</v>
      </c>
      <c r="B16" s="333" t="s">
        <v>72</v>
      </c>
      <c r="C16" s="61">
        <v>104</v>
      </c>
      <c r="D16" s="137" t="s">
        <v>3</v>
      </c>
      <c r="E16" s="63" t="s">
        <v>80</v>
      </c>
      <c r="F16" s="130" t="s">
        <v>62</v>
      </c>
      <c r="G16" s="32" t="s">
        <v>9</v>
      </c>
      <c r="H16" s="17" t="s">
        <v>9</v>
      </c>
      <c r="I16" s="18" t="s">
        <v>9</v>
      </c>
      <c r="J16" s="33" t="s">
        <v>9</v>
      </c>
      <c r="K16" s="17" t="s">
        <v>9</v>
      </c>
      <c r="L16" s="18" t="s">
        <v>9</v>
      </c>
      <c r="M16" s="102"/>
      <c r="N16" s="17"/>
      <c r="O16" s="18"/>
      <c r="P16" s="38" t="s">
        <v>9</v>
      </c>
      <c r="Q16" s="39" t="s">
        <v>9</v>
      </c>
      <c r="R16" s="98"/>
      <c r="S16" s="13" t="s">
        <v>9</v>
      </c>
      <c r="T16" s="27" t="s">
        <v>9</v>
      </c>
      <c r="U16" s="28" t="s">
        <v>9</v>
      </c>
      <c r="V16" s="29" t="s">
        <v>9</v>
      </c>
      <c r="W16" s="29" t="s">
        <v>9</v>
      </c>
      <c r="X16" s="27" t="s">
        <v>9</v>
      </c>
      <c r="Y16" s="29" t="s">
        <v>9</v>
      </c>
      <c r="Z16" s="16" t="s">
        <v>9</v>
      </c>
      <c r="AB16" s="61" t="s">
        <v>9</v>
      </c>
    </row>
    <row r="17" spans="1:28" ht="23.25" customHeight="1" x14ac:dyDescent="0.25">
      <c r="A17" s="59">
        <v>0.41666666666666669</v>
      </c>
      <c r="B17" s="333" t="s">
        <v>74</v>
      </c>
      <c r="C17" s="61">
        <v>70</v>
      </c>
      <c r="D17" s="137" t="s">
        <v>75</v>
      </c>
      <c r="E17" s="63" t="s">
        <v>76</v>
      </c>
      <c r="F17" s="130" t="s">
        <v>62</v>
      </c>
      <c r="G17" s="32" t="s">
        <v>9</v>
      </c>
      <c r="H17" s="17" t="s">
        <v>9</v>
      </c>
      <c r="I17" s="18" t="s">
        <v>9</v>
      </c>
      <c r="J17" s="33" t="s">
        <v>9</v>
      </c>
      <c r="K17" s="17" t="s">
        <v>9</v>
      </c>
      <c r="L17" s="18" t="s">
        <v>9</v>
      </c>
      <c r="M17" s="102"/>
      <c r="N17" s="17"/>
      <c r="O17" s="18"/>
      <c r="P17" s="38" t="s">
        <v>9</v>
      </c>
      <c r="Q17" s="39" t="s">
        <v>9</v>
      </c>
      <c r="R17" s="98"/>
      <c r="S17" s="13" t="s">
        <v>9</v>
      </c>
      <c r="T17" s="27" t="s">
        <v>9</v>
      </c>
      <c r="U17" s="28" t="s">
        <v>9</v>
      </c>
      <c r="V17" s="29" t="s">
        <v>9</v>
      </c>
      <c r="W17" s="29" t="s">
        <v>9</v>
      </c>
      <c r="X17" s="27" t="s">
        <v>9</v>
      </c>
      <c r="Y17" s="29" t="s">
        <v>9</v>
      </c>
      <c r="Z17" s="16" t="s">
        <v>9</v>
      </c>
      <c r="AB17" s="61" t="s">
        <v>9</v>
      </c>
    </row>
    <row r="18" spans="1:28" ht="23.25" customHeight="1" x14ac:dyDescent="0.25">
      <c r="A18" s="59">
        <v>0.42708333333333331</v>
      </c>
      <c r="B18" s="333" t="s">
        <v>77</v>
      </c>
      <c r="C18" s="61">
        <v>29</v>
      </c>
      <c r="D18" s="137" t="s">
        <v>3</v>
      </c>
      <c r="E18" s="63" t="s">
        <v>73</v>
      </c>
      <c r="F18" s="130" t="s">
        <v>62</v>
      </c>
      <c r="G18" s="32" t="s">
        <v>9</v>
      </c>
      <c r="H18" s="17" t="s">
        <v>9</v>
      </c>
      <c r="I18" s="18" t="s">
        <v>9</v>
      </c>
      <c r="J18" s="33" t="s">
        <v>9</v>
      </c>
      <c r="K18" s="17" t="s">
        <v>9</v>
      </c>
      <c r="L18" s="18" t="s">
        <v>9</v>
      </c>
      <c r="M18" s="102"/>
      <c r="N18" s="17"/>
      <c r="O18" s="18"/>
      <c r="P18" s="38" t="s">
        <v>9</v>
      </c>
      <c r="Q18" s="39" t="s">
        <v>9</v>
      </c>
      <c r="R18" s="98"/>
      <c r="S18" s="13" t="s">
        <v>9</v>
      </c>
      <c r="T18" s="27" t="s">
        <v>9</v>
      </c>
      <c r="U18" s="28" t="s">
        <v>9</v>
      </c>
      <c r="V18" s="29" t="s">
        <v>9</v>
      </c>
      <c r="W18" s="29" t="s">
        <v>9</v>
      </c>
      <c r="X18" s="27" t="s">
        <v>9</v>
      </c>
      <c r="Y18" s="29" t="s">
        <v>9</v>
      </c>
      <c r="Z18" s="16" t="s">
        <v>9</v>
      </c>
      <c r="AB18" s="61" t="s">
        <v>9</v>
      </c>
    </row>
    <row r="19" spans="1:28" ht="23.25" customHeight="1" x14ac:dyDescent="0.25">
      <c r="A19" s="59">
        <v>0.42708333333333331</v>
      </c>
      <c r="B19" s="333" t="s">
        <v>78</v>
      </c>
      <c r="C19" s="61">
        <v>101</v>
      </c>
      <c r="D19" s="137" t="s">
        <v>3</v>
      </c>
      <c r="E19" s="63" t="s">
        <v>76</v>
      </c>
      <c r="F19" s="130" t="s">
        <v>62</v>
      </c>
      <c r="G19" s="32" t="s">
        <v>9</v>
      </c>
      <c r="H19" s="17" t="s">
        <v>9</v>
      </c>
      <c r="I19" s="18" t="s">
        <v>9</v>
      </c>
      <c r="J19" s="33" t="s">
        <v>9</v>
      </c>
      <c r="K19" s="17" t="s">
        <v>9</v>
      </c>
      <c r="L19" s="18" t="s">
        <v>9</v>
      </c>
      <c r="M19" s="102"/>
      <c r="N19" s="17"/>
      <c r="O19" s="18"/>
      <c r="P19" s="38" t="s">
        <v>9</v>
      </c>
      <c r="Q19" s="39" t="s">
        <v>9</v>
      </c>
      <c r="R19" s="98"/>
      <c r="S19" s="13" t="s">
        <v>9</v>
      </c>
      <c r="T19" s="27" t="s">
        <v>9</v>
      </c>
      <c r="U19" s="28" t="s">
        <v>9</v>
      </c>
      <c r="V19" s="29" t="s">
        <v>9</v>
      </c>
      <c r="W19" s="29" t="s">
        <v>9</v>
      </c>
      <c r="X19" s="27" t="s">
        <v>9</v>
      </c>
      <c r="Y19" s="29" t="s">
        <v>9</v>
      </c>
      <c r="Z19" s="16" t="s">
        <v>9</v>
      </c>
      <c r="AB19" s="61" t="s">
        <v>9</v>
      </c>
    </row>
    <row r="20" spans="1:28" ht="23.25" customHeight="1" x14ac:dyDescent="0.25">
      <c r="A20" s="59">
        <v>4.1666666666666664E-2</v>
      </c>
      <c r="B20" s="333" t="s">
        <v>79</v>
      </c>
      <c r="C20" s="61">
        <v>20</v>
      </c>
      <c r="D20" s="137" t="s">
        <v>3</v>
      </c>
      <c r="E20" s="63" t="s">
        <v>61</v>
      </c>
      <c r="F20" s="130" t="s">
        <v>62</v>
      </c>
      <c r="G20" s="32" t="s">
        <v>9</v>
      </c>
      <c r="H20" s="17" t="s">
        <v>9</v>
      </c>
      <c r="I20" s="18" t="s">
        <v>9</v>
      </c>
      <c r="J20" s="33" t="s">
        <v>9</v>
      </c>
      <c r="K20" s="17" t="s">
        <v>9</v>
      </c>
      <c r="L20" s="18" t="s">
        <v>9</v>
      </c>
      <c r="M20" s="102"/>
      <c r="N20" s="17"/>
      <c r="O20" s="18"/>
      <c r="P20" s="38" t="s">
        <v>9</v>
      </c>
      <c r="Q20" s="39" t="s">
        <v>9</v>
      </c>
      <c r="R20" s="98"/>
      <c r="S20" s="13" t="s">
        <v>9</v>
      </c>
      <c r="T20" s="27" t="s">
        <v>9</v>
      </c>
      <c r="U20" s="28" t="s">
        <v>9</v>
      </c>
      <c r="V20" s="29" t="s">
        <v>9</v>
      </c>
      <c r="W20" s="29" t="s">
        <v>9</v>
      </c>
      <c r="X20" s="27" t="s">
        <v>9</v>
      </c>
      <c r="Y20" s="29" t="s">
        <v>9</v>
      </c>
      <c r="Z20" s="16" t="s">
        <v>9</v>
      </c>
      <c r="AB20" s="61" t="s">
        <v>9</v>
      </c>
    </row>
    <row r="21" spans="1:28" ht="20.100000000000001" customHeight="1" x14ac:dyDescent="0.25">
      <c r="A21" s="51"/>
      <c r="B21" s="121"/>
      <c r="C21" s="58"/>
      <c r="D21" s="134"/>
      <c r="E21" s="53"/>
      <c r="F21" s="127"/>
      <c r="G21" s="32" t="str">
        <f t="shared" ref="G21:I36" si="10">IF($D21="public","-","")</f>
        <v/>
      </c>
      <c r="H21" s="19" t="str">
        <f t="shared" si="7"/>
        <v/>
      </c>
      <c r="I21" s="20" t="str">
        <f t="shared" si="10"/>
        <v/>
      </c>
      <c r="J21" s="33" t="str">
        <f t="shared" ref="J21:O36" si="11">IF($D21="public","","-")</f>
        <v>-</v>
      </c>
      <c r="K21" s="19" t="str">
        <f t="shared" si="11"/>
        <v>-</v>
      </c>
      <c r="L21" s="20" t="str">
        <f t="shared" si="11"/>
        <v>-</v>
      </c>
      <c r="M21" s="102" t="str">
        <f t="shared" si="11"/>
        <v>-</v>
      </c>
      <c r="N21" s="19" t="str">
        <f t="shared" si="11"/>
        <v>-</v>
      </c>
      <c r="O21" s="20" t="str">
        <f t="shared" si="11"/>
        <v>-</v>
      </c>
      <c r="P21" s="38" t="str">
        <f t="shared" si="3"/>
        <v/>
      </c>
      <c r="Q21" s="331" t="str">
        <f t="shared" si="2"/>
        <v>-</v>
      </c>
      <c r="R21" s="98" t="str">
        <f t="shared" si="2"/>
        <v>-</v>
      </c>
      <c r="S21" s="31" t="str">
        <f t="shared" si="4"/>
        <v>-</v>
      </c>
      <c r="T21" s="66" t="str">
        <f t="shared" ref="T21:Z36" si="12">IF($D21="public","","-")</f>
        <v>-</v>
      </c>
      <c r="U21" s="67" t="str">
        <f t="shared" si="12"/>
        <v>-</v>
      </c>
      <c r="V21" s="68" t="str">
        <f t="shared" si="12"/>
        <v>-</v>
      </c>
      <c r="W21" s="68" t="str">
        <f t="shared" si="12"/>
        <v>-</v>
      </c>
      <c r="X21" s="66" t="str">
        <f t="shared" si="12"/>
        <v>-</v>
      </c>
      <c r="Y21" s="68" t="str">
        <f t="shared" si="12"/>
        <v>-</v>
      </c>
      <c r="Z21" s="69" t="str">
        <f t="shared" si="12"/>
        <v>-</v>
      </c>
      <c r="AB21" s="293" t="str">
        <f t="shared" si="6"/>
        <v>-</v>
      </c>
    </row>
    <row r="22" spans="1:28" ht="20.100000000000001" customHeight="1" x14ac:dyDescent="0.25">
      <c r="A22" s="51"/>
      <c r="B22" s="121"/>
      <c r="C22" s="58"/>
      <c r="D22" s="134"/>
      <c r="E22" s="53"/>
      <c r="F22" s="127"/>
      <c r="G22" s="32" t="str">
        <f t="shared" si="10"/>
        <v/>
      </c>
      <c r="H22" s="19" t="str">
        <f t="shared" si="7"/>
        <v/>
      </c>
      <c r="I22" s="20" t="str">
        <f t="shared" si="10"/>
        <v/>
      </c>
      <c r="J22" s="33" t="str">
        <f t="shared" si="11"/>
        <v>-</v>
      </c>
      <c r="K22" s="19" t="str">
        <f t="shared" si="11"/>
        <v>-</v>
      </c>
      <c r="L22" s="20" t="str">
        <f t="shared" si="11"/>
        <v>-</v>
      </c>
      <c r="M22" s="102" t="str">
        <f t="shared" si="11"/>
        <v>-</v>
      </c>
      <c r="N22" s="19" t="str">
        <f t="shared" si="11"/>
        <v>-</v>
      </c>
      <c r="O22" s="20" t="str">
        <f t="shared" si="11"/>
        <v>-</v>
      </c>
      <c r="P22" s="38" t="str">
        <f t="shared" si="3"/>
        <v/>
      </c>
      <c r="Q22" s="331" t="str">
        <f t="shared" si="2"/>
        <v>-</v>
      </c>
      <c r="R22" s="98" t="str">
        <f t="shared" si="2"/>
        <v>-</v>
      </c>
      <c r="S22" s="31" t="str">
        <f t="shared" si="4"/>
        <v>-</v>
      </c>
      <c r="T22" s="66" t="str">
        <f t="shared" si="12"/>
        <v>-</v>
      </c>
      <c r="U22" s="67" t="str">
        <f t="shared" si="12"/>
        <v>-</v>
      </c>
      <c r="V22" s="68" t="str">
        <f t="shared" si="12"/>
        <v>-</v>
      </c>
      <c r="W22" s="68" t="str">
        <f t="shared" si="12"/>
        <v>-</v>
      </c>
      <c r="X22" s="66" t="str">
        <f t="shared" si="12"/>
        <v>-</v>
      </c>
      <c r="Y22" s="68" t="str">
        <f t="shared" si="12"/>
        <v>-</v>
      </c>
      <c r="Z22" s="69" t="str">
        <f t="shared" si="12"/>
        <v>-</v>
      </c>
      <c r="AB22" s="293" t="str">
        <f t="shared" si="6"/>
        <v>-</v>
      </c>
    </row>
    <row r="23" spans="1:28" ht="20.100000000000001" customHeight="1" x14ac:dyDescent="0.25">
      <c r="A23" s="51"/>
      <c r="B23" s="121"/>
      <c r="C23" s="58"/>
      <c r="D23" s="134"/>
      <c r="E23" s="53"/>
      <c r="F23" s="127"/>
      <c r="G23" s="32" t="str">
        <f t="shared" si="10"/>
        <v/>
      </c>
      <c r="H23" s="19" t="str">
        <f t="shared" si="7"/>
        <v/>
      </c>
      <c r="I23" s="20" t="str">
        <f t="shared" si="10"/>
        <v/>
      </c>
      <c r="J23" s="33" t="str">
        <f t="shared" si="11"/>
        <v>-</v>
      </c>
      <c r="K23" s="19" t="str">
        <f t="shared" si="11"/>
        <v>-</v>
      </c>
      <c r="L23" s="20" t="str">
        <f t="shared" si="11"/>
        <v>-</v>
      </c>
      <c r="M23" s="102" t="str">
        <f t="shared" si="11"/>
        <v>-</v>
      </c>
      <c r="N23" s="19" t="str">
        <f t="shared" si="11"/>
        <v>-</v>
      </c>
      <c r="O23" s="20" t="str">
        <f t="shared" si="11"/>
        <v>-</v>
      </c>
      <c r="P23" s="38" t="str">
        <f t="shared" si="3"/>
        <v/>
      </c>
      <c r="Q23" s="331" t="str">
        <f t="shared" si="2"/>
        <v>-</v>
      </c>
      <c r="R23" s="98" t="str">
        <f t="shared" si="2"/>
        <v>-</v>
      </c>
      <c r="S23" s="31" t="str">
        <f t="shared" si="4"/>
        <v>-</v>
      </c>
      <c r="T23" s="66" t="str">
        <f t="shared" si="12"/>
        <v>-</v>
      </c>
      <c r="U23" s="67" t="str">
        <f t="shared" si="12"/>
        <v>-</v>
      </c>
      <c r="V23" s="68" t="str">
        <f t="shared" si="12"/>
        <v>-</v>
      </c>
      <c r="W23" s="68" t="str">
        <f t="shared" si="12"/>
        <v>-</v>
      </c>
      <c r="X23" s="66" t="str">
        <f t="shared" si="12"/>
        <v>-</v>
      </c>
      <c r="Y23" s="68" t="str">
        <f t="shared" si="12"/>
        <v>-</v>
      </c>
      <c r="Z23" s="69" t="str">
        <f t="shared" si="12"/>
        <v>-</v>
      </c>
      <c r="AB23" s="293" t="str">
        <f t="shared" si="6"/>
        <v>-</v>
      </c>
    </row>
    <row r="24" spans="1:28" ht="20.100000000000001" customHeight="1" x14ac:dyDescent="0.25">
      <c r="A24" s="51"/>
      <c r="B24" s="121"/>
      <c r="C24" s="58"/>
      <c r="D24" s="134"/>
      <c r="E24" s="53"/>
      <c r="F24" s="127"/>
      <c r="G24" s="32" t="str">
        <f t="shared" si="10"/>
        <v/>
      </c>
      <c r="H24" s="19" t="str">
        <f t="shared" si="7"/>
        <v/>
      </c>
      <c r="I24" s="20" t="str">
        <f t="shared" si="10"/>
        <v/>
      </c>
      <c r="J24" s="33" t="str">
        <f t="shared" si="11"/>
        <v>-</v>
      </c>
      <c r="K24" s="19" t="str">
        <f t="shared" si="11"/>
        <v>-</v>
      </c>
      <c r="L24" s="20" t="str">
        <f t="shared" si="11"/>
        <v>-</v>
      </c>
      <c r="M24" s="102" t="str">
        <f t="shared" si="11"/>
        <v>-</v>
      </c>
      <c r="N24" s="19" t="str">
        <f t="shared" si="11"/>
        <v>-</v>
      </c>
      <c r="O24" s="20" t="str">
        <f t="shared" si="11"/>
        <v>-</v>
      </c>
      <c r="P24" s="38" t="str">
        <f t="shared" si="3"/>
        <v/>
      </c>
      <c r="Q24" s="331" t="str">
        <f t="shared" si="2"/>
        <v>-</v>
      </c>
      <c r="R24" s="98" t="str">
        <f t="shared" si="2"/>
        <v>-</v>
      </c>
      <c r="S24" s="31" t="str">
        <f t="shared" si="4"/>
        <v>-</v>
      </c>
      <c r="T24" s="66" t="str">
        <f t="shared" si="12"/>
        <v>-</v>
      </c>
      <c r="U24" s="67" t="str">
        <f t="shared" si="12"/>
        <v>-</v>
      </c>
      <c r="V24" s="68" t="str">
        <f t="shared" si="12"/>
        <v>-</v>
      </c>
      <c r="W24" s="68" t="str">
        <f t="shared" si="12"/>
        <v>-</v>
      </c>
      <c r="X24" s="66" t="str">
        <f t="shared" si="12"/>
        <v>-</v>
      </c>
      <c r="Y24" s="68" t="str">
        <f t="shared" si="12"/>
        <v>-</v>
      </c>
      <c r="Z24" s="69" t="str">
        <f t="shared" si="12"/>
        <v>-</v>
      </c>
      <c r="AB24" s="293" t="str">
        <f t="shared" si="6"/>
        <v>-</v>
      </c>
    </row>
    <row r="25" spans="1:28" ht="20.100000000000001" hidden="1" customHeight="1" x14ac:dyDescent="0.25">
      <c r="A25" s="51"/>
      <c r="B25" s="121"/>
      <c r="C25" s="58"/>
      <c r="D25" s="134"/>
      <c r="E25" s="53"/>
      <c r="F25" s="127"/>
      <c r="G25" s="32" t="str">
        <f t="shared" si="10"/>
        <v/>
      </c>
      <c r="H25" s="19" t="str">
        <f t="shared" si="7"/>
        <v/>
      </c>
      <c r="I25" s="20" t="str">
        <f t="shared" si="10"/>
        <v/>
      </c>
      <c r="J25" s="33" t="str">
        <f t="shared" si="11"/>
        <v>-</v>
      </c>
      <c r="K25" s="19" t="str">
        <f t="shared" si="11"/>
        <v>-</v>
      </c>
      <c r="L25" s="20" t="str">
        <f t="shared" si="11"/>
        <v>-</v>
      </c>
      <c r="M25" s="102" t="str">
        <f t="shared" si="11"/>
        <v>-</v>
      </c>
      <c r="N25" s="19" t="str">
        <f t="shared" si="11"/>
        <v>-</v>
      </c>
      <c r="O25" s="20" t="str">
        <f t="shared" si="11"/>
        <v>-</v>
      </c>
      <c r="P25" s="38" t="str">
        <f t="shared" si="3"/>
        <v/>
      </c>
      <c r="Q25" s="331" t="str">
        <f t="shared" ref="Q25:R44" si="13">IF($D25="public","","-")</f>
        <v>-</v>
      </c>
      <c r="R25" s="98" t="str">
        <f t="shared" si="13"/>
        <v>-</v>
      </c>
      <c r="S25" s="31" t="str">
        <f t="shared" si="4"/>
        <v>-</v>
      </c>
      <c r="T25" s="66" t="str">
        <f t="shared" si="12"/>
        <v>-</v>
      </c>
      <c r="U25" s="67" t="str">
        <f t="shared" si="12"/>
        <v>-</v>
      </c>
      <c r="V25" s="68" t="str">
        <f t="shared" si="12"/>
        <v>-</v>
      </c>
      <c r="W25" s="68" t="str">
        <f t="shared" si="12"/>
        <v>-</v>
      </c>
      <c r="X25" s="66" t="str">
        <f t="shared" si="12"/>
        <v>-</v>
      </c>
      <c r="Y25" s="68" t="str">
        <f t="shared" si="12"/>
        <v>-</v>
      </c>
      <c r="Z25" s="69" t="str">
        <f t="shared" si="12"/>
        <v>-</v>
      </c>
      <c r="AB25" s="293" t="str">
        <f t="shared" si="6"/>
        <v>-</v>
      </c>
    </row>
    <row r="26" spans="1:28" ht="20.100000000000001" hidden="1" customHeight="1" x14ac:dyDescent="0.25">
      <c r="A26" s="51"/>
      <c r="B26" s="121"/>
      <c r="C26" s="58"/>
      <c r="D26" s="134"/>
      <c r="E26" s="53"/>
      <c r="F26" s="127"/>
      <c r="G26" s="32" t="str">
        <f t="shared" si="10"/>
        <v/>
      </c>
      <c r="H26" s="19" t="str">
        <f t="shared" si="7"/>
        <v/>
      </c>
      <c r="I26" s="20" t="str">
        <f t="shared" si="10"/>
        <v/>
      </c>
      <c r="J26" s="33" t="str">
        <f t="shared" si="11"/>
        <v>-</v>
      </c>
      <c r="K26" s="19" t="str">
        <f t="shared" si="11"/>
        <v>-</v>
      </c>
      <c r="L26" s="20" t="str">
        <f t="shared" si="11"/>
        <v>-</v>
      </c>
      <c r="M26" s="102" t="str">
        <f t="shared" si="11"/>
        <v>-</v>
      </c>
      <c r="N26" s="19" t="str">
        <f t="shared" si="11"/>
        <v>-</v>
      </c>
      <c r="O26" s="20" t="str">
        <f t="shared" si="11"/>
        <v>-</v>
      </c>
      <c r="P26" s="38" t="str">
        <f t="shared" si="3"/>
        <v/>
      </c>
      <c r="Q26" s="331" t="str">
        <f t="shared" si="13"/>
        <v>-</v>
      </c>
      <c r="R26" s="98" t="str">
        <f t="shared" si="13"/>
        <v>-</v>
      </c>
      <c r="S26" s="31" t="str">
        <f t="shared" si="4"/>
        <v>-</v>
      </c>
      <c r="T26" s="66" t="str">
        <f t="shared" si="12"/>
        <v>-</v>
      </c>
      <c r="U26" s="67" t="str">
        <f t="shared" si="12"/>
        <v>-</v>
      </c>
      <c r="V26" s="68" t="str">
        <f t="shared" si="12"/>
        <v>-</v>
      </c>
      <c r="W26" s="68" t="str">
        <f t="shared" si="12"/>
        <v>-</v>
      </c>
      <c r="X26" s="66" t="str">
        <f t="shared" si="12"/>
        <v>-</v>
      </c>
      <c r="Y26" s="68" t="str">
        <f t="shared" si="12"/>
        <v>-</v>
      </c>
      <c r="Z26" s="69" t="str">
        <f t="shared" si="12"/>
        <v>-</v>
      </c>
      <c r="AB26" s="293" t="str">
        <f t="shared" si="6"/>
        <v>-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 t="str">
        <f t="shared" si="10"/>
        <v/>
      </c>
      <c r="H27" s="19" t="str">
        <f t="shared" si="7"/>
        <v/>
      </c>
      <c r="I27" s="20" t="str">
        <f t="shared" si="10"/>
        <v/>
      </c>
      <c r="J27" s="33" t="str">
        <f t="shared" si="11"/>
        <v>-</v>
      </c>
      <c r="K27" s="19" t="str">
        <f t="shared" si="11"/>
        <v>-</v>
      </c>
      <c r="L27" s="20" t="str">
        <f t="shared" si="11"/>
        <v>-</v>
      </c>
      <c r="M27" s="102" t="str">
        <f t="shared" si="11"/>
        <v>-</v>
      </c>
      <c r="N27" s="19" t="str">
        <f t="shared" si="11"/>
        <v>-</v>
      </c>
      <c r="O27" s="20" t="str">
        <f t="shared" si="11"/>
        <v>-</v>
      </c>
      <c r="P27" s="38" t="str">
        <f t="shared" si="3"/>
        <v/>
      </c>
      <c r="Q27" s="331" t="str">
        <f t="shared" si="13"/>
        <v>-</v>
      </c>
      <c r="R27" s="98" t="str">
        <f t="shared" si="13"/>
        <v>-</v>
      </c>
      <c r="S27" s="31" t="str">
        <f t="shared" si="4"/>
        <v>-</v>
      </c>
      <c r="T27" s="66" t="str">
        <f t="shared" si="12"/>
        <v>-</v>
      </c>
      <c r="U27" s="67" t="str">
        <f t="shared" si="12"/>
        <v>-</v>
      </c>
      <c r="V27" s="68" t="str">
        <f t="shared" si="12"/>
        <v>-</v>
      </c>
      <c r="W27" s="68" t="str">
        <f t="shared" si="12"/>
        <v>-</v>
      </c>
      <c r="X27" s="66" t="str">
        <f t="shared" si="12"/>
        <v>-</v>
      </c>
      <c r="Y27" s="68" t="str">
        <f t="shared" si="12"/>
        <v>-</v>
      </c>
      <c r="Z27" s="69" t="str">
        <f t="shared" si="12"/>
        <v>-</v>
      </c>
      <c r="AB27" s="293" t="str">
        <f t="shared" si="6"/>
        <v>-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 t="str">
        <f t="shared" si="10"/>
        <v/>
      </c>
      <c r="H28" s="19" t="str">
        <f t="shared" si="7"/>
        <v/>
      </c>
      <c r="I28" s="20" t="str">
        <f t="shared" si="10"/>
        <v/>
      </c>
      <c r="J28" s="33" t="str">
        <f t="shared" si="11"/>
        <v>-</v>
      </c>
      <c r="K28" s="19" t="str">
        <f t="shared" si="11"/>
        <v>-</v>
      </c>
      <c r="L28" s="20" t="str">
        <f t="shared" si="11"/>
        <v>-</v>
      </c>
      <c r="M28" s="102" t="str">
        <f t="shared" si="11"/>
        <v>-</v>
      </c>
      <c r="N28" s="19" t="str">
        <f t="shared" si="11"/>
        <v>-</v>
      </c>
      <c r="O28" s="20" t="str">
        <f t="shared" si="11"/>
        <v>-</v>
      </c>
      <c r="P28" s="38" t="str">
        <f t="shared" si="3"/>
        <v/>
      </c>
      <c r="Q28" s="331" t="str">
        <f t="shared" si="13"/>
        <v>-</v>
      </c>
      <c r="R28" s="98" t="str">
        <f t="shared" si="13"/>
        <v>-</v>
      </c>
      <c r="S28" s="31" t="str">
        <f t="shared" si="4"/>
        <v>-</v>
      </c>
      <c r="T28" s="66" t="str">
        <f t="shared" si="12"/>
        <v>-</v>
      </c>
      <c r="U28" s="67" t="str">
        <f t="shared" si="12"/>
        <v>-</v>
      </c>
      <c r="V28" s="68" t="str">
        <f t="shared" si="12"/>
        <v>-</v>
      </c>
      <c r="W28" s="68" t="str">
        <f t="shared" si="12"/>
        <v>-</v>
      </c>
      <c r="X28" s="66" t="str">
        <f t="shared" si="12"/>
        <v>-</v>
      </c>
      <c r="Y28" s="68" t="str">
        <f t="shared" si="12"/>
        <v>-</v>
      </c>
      <c r="Z28" s="69" t="str">
        <f t="shared" si="12"/>
        <v>-</v>
      </c>
      <c r="AB28" s="293" t="str">
        <f t="shared" si="6"/>
        <v>-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 t="str">
        <f t="shared" si="10"/>
        <v/>
      </c>
      <c r="H29" s="19" t="str">
        <f t="shared" si="7"/>
        <v/>
      </c>
      <c r="I29" s="20" t="str">
        <f t="shared" si="10"/>
        <v/>
      </c>
      <c r="J29" s="33" t="str">
        <f t="shared" si="11"/>
        <v>-</v>
      </c>
      <c r="K29" s="19" t="str">
        <f t="shared" si="11"/>
        <v>-</v>
      </c>
      <c r="L29" s="20" t="str">
        <f t="shared" si="11"/>
        <v>-</v>
      </c>
      <c r="M29" s="102" t="str">
        <f t="shared" si="11"/>
        <v>-</v>
      </c>
      <c r="N29" s="19" t="str">
        <f t="shared" si="11"/>
        <v>-</v>
      </c>
      <c r="O29" s="20" t="str">
        <f t="shared" si="11"/>
        <v>-</v>
      </c>
      <c r="P29" s="38" t="str">
        <f t="shared" si="3"/>
        <v/>
      </c>
      <c r="Q29" s="331" t="str">
        <f t="shared" si="13"/>
        <v>-</v>
      </c>
      <c r="R29" s="98" t="str">
        <f t="shared" si="13"/>
        <v>-</v>
      </c>
      <c r="S29" s="31" t="str">
        <f t="shared" si="4"/>
        <v>-</v>
      </c>
      <c r="T29" s="66" t="str">
        <f t="shared" si="12"/>
        <v>-</v>
      </c>
      <c r="U29" s="67" t="str">
        <f t="shared" si="12"/>
        <v>-</v>
      </c>
      <c r="V29" s="68" t="str">
        <f t="shared" si="12"/>
        <v>-</v>
      </c>
      <c r="W29" s="68" t="str">
        <f t="shared" si="12"/>
        <v>-</v>
      </c>
      <c r="X29" s="66" t="str">
        <f t="shared" si="12"/>
        <v>-</v>
      </c>
      <c r="Y29" s="68" t="str">
        <f t="shared" si="12"/>
        <v>-</v>
      </c>
      <c r="Z29" s="69" t="str">
        <f t="shared" si="12"/>
        <v>-</v>
      </c>
      <c r="AB29" s="293" t="str">
        <f t="shared" si="6"/>
        <v>-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 t="str">
        <f t="shared" si="10"/>
        <v/>
      </c>
      <c r="H30" s="19" t="str">
        <f t="shared" si="7"/>
        <v/>
      </c>
      <c r="I30" s="20" t="str">
        <f t="shared" si="10"/>
        <v/>
      </c>
      <c r="J30" s="33" t="str">
        <f t="shared" si="11"/>
        <v>-</v>
      </c>
      <c r="K30" s="19" t="str">
        <f t="shared" si="11"/>
        <v>-</v>
      </c>
      <c r="L30" s="20" t="str">
        <f t="shared" si="11"/>
        <v>-</v>
      </c>
      <c r="M30" s="102" t="str">
        <f t="shared" si="11"/>
        <v>-</v>
      </c>
      <c r="N30" s="19" t="str">
        <f t="shared" si="11"/>
        <v>-</v>
      </c>
      <c r="O30" s="20" t="str">
        <f t="shared" si="11"/>
        <v>-</v>
      </c>
      <c r="P30" s="38" t="str">
        <f t="shared" si="3"/>
        <v/>
      </c>
      <c r="Q30" s="331" t="str">
        <f t="shared" si="13"/>
        <v>-</v>
      </c>
      <c r="R30" s="98" t="str">
        <f t="shared" si="13"/>
        <v>-</v>
      </c>
      <c r="S30" s="31" t="str">
        <f t="shared" si="4"/>
        <v>-</v>
      </c>
      <c r="T30" s="66" t="str">
        <f t="shared" si="12"/>
        <v>-</v>
      </c>
      <c r="U30" s="67" t="str">
        <f t="shared" si="12"/>
        <v>-</v>
      </c>
      <c r="V30" s="68" t="str">
        <f t="shared" si="12"/>
        <v>-</v>
      </c>
      <c r="W30" s="68" t="str">
        <f t="shared" si="12"/>
        <v>-</v>
      </c>
      <c r="X30" s="66" t="str">
        <f t="shared" si="12"/>
        <v>-</v>
      </c>
      <c r="Y30" s="68" t="str">
        <f t="shared" si="12"/>
        <v>-</v>
      </c>
      <c r="Z30" s="69" t="str">
        <f t="shared" si="12"/>
        <v>-</v>
      </c>
      <c r="AB30" s="293" t="str">
        <f t="shared" si="6"/>
        <v>-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 t="str">
        <f t="shared" si="10"/>
        <v/>
      </c>
      <c r="H31" s="19" t="str">
        <f t="shared" si="7"/>
        <v/>
      </c>
      <c r="I31" s="20" t="str">
        <f t="shared" si="10"/>
        <v/>
      </c>
      <c r="J31" s="33" t="str">
        <f t="shared" si="11"/>
        <v>-</v>
      </c>
      <c r="K31" s="19" t="str">
        <f t="shared" si="11"/>
        <v>-</v>
      </c>
      <c r="L31" s="20" t="str">
        <f t="shared" si="11"/>
        <v>-</v>
      </c>
      <c r="M31" s="102" t="str">
        <f t="shared" si="11"/>
        <v>-</v>
      </c>
      <c r="N31" s="19" t="str">
        <f t="shared" si="11"/>
        <v>-</v>
      </c>
      <c r="O31" s="20" t="str">
        <f t="shared" si="11"/>
        <v>-</v>
      </c>
      <c r="P31" s="38" t="str">
        <f t="shared" si="3"/>
        <v/>
      </c>
      <c r="Q31" s="331" t="str">
        <f t="shared" si="13"/>
        <v>-</v>
      </c>
      <c r="R31" s="98" t="str">
        <f t="shared" si="13"/>
        <v>-</v>
      </c>
      <c r="S31" s="31" t="str">
        <f t="shared" si="4"/>
        <v>-</v>
      </c>
      <c r="T31" s="66" t="str">
        <f t="shared" si="12"/>
        <v>-</v>
      </c>
      <c r="U31" s="67" t="str">
        <f t="shared" si="12"/>
        <v>-</v>
      </c>
      <c r="V31" s="68" t="str">
        <f t="shared" si="12"/>
        <v>-</v>
      </c>
      <c r="W31" s="68" t="str">
        <f t="shared" si="12"/>
        <v>-</v>
      </c>
      <c r="X31" s="66" t="str">
        <f t="shared" si="12"/>
        <v>-</v>
      </c>
      <c r="Y31" s="68" t="str">
        <f t="shared" si="12"/>
        <v>-</v>
      </c>
      <c r="Z31" s="69" t="str">
        <f t="shared" si="12"/>
        <v>-</v>
      </c>
      <c r="AB31" s="293" t="str">
        <f t="shared" si="6"/>
        <v>-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 t="str">
        <f t="shared" si="10"/>
        <v/>
      </c>
      <c r="H32" s="19" t="str">
        <f t="shared" si="7"/>
        <v/>
      </c>
      <c r="I32" s="20" t="str">
        <f t="shared" si="10"/>
        <v/>
      </c>
      <c r="J32" s="33" t="str">
        <f t="shared" si="11"/>
        <v>-</v>
      </c>
      <c r="K32" s="19" t="str">
        <f t="shared" si="11"/>
        <v>-</v>
      </c>
      <c r="L32" s="20" t="str">
        <f t="shared" si="11"/>
        <v>-</v>
      </c>
      <c r="M32" s="102" t="str">
        <f t="shared" si="11"/>
        <v>-</v>
      </c>
      <c r="N32" s="19" t="str">
        <f t="shared" si="11"/>
        <v>-</v>
      </c>
      <c r="O32" s="20" t="str">
        <f t="shared" si="11"/>
        <v>-</v>
      </c>
      <c r="P32" s="38" t="str">
        <f t="shared" si="3"/>
        <v/>
      </c>
      <c r="Q32" s="331" t="str">
        <f t="shared" si="13"/>
        <v>-</v>
      </c>
      <c r="R32" s="98" t="str">
        <f t="shared" si="13"/>
        <v>-</v>
      </c>
      <c r="S32" s="31" t="str">
        <f t="shared" si="4"/>
        <v>-</v>
      </c>
      <c r="T32" s="66" t="str">
        <f t="shared" si="12"/>
        <v>-</v>
      </c>
      <c r="U32" s="67" t="str">
        <f t="shared" si="12"/>
        <v>-</v>
      </c>
      <c r="V32" s="68" t="str">
        <f t="shared" si="12"/>
        <v>-</v>
      </c>
      <c r="W32" s="68" t="str">
        <f t="shared" si="12"/>
        <v>-</v>
      </c>
      <c r="X32" s="66" t="str">
        <f t="shared" si="12"/>
        <v>-</v>
      </c>
      <c r="Y32" s="68" t="str">
        <f t="shared" si="12"/>
        <v>-</v>
      </c>
      <c r="Z32" s="69" t="str">
        <f t="shared" si="12"/>
        <v>-</v>
      </c>
      <c r="AB32" s="293" t="str">
        <f t="shared" si="6"/>
        <v>-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 t="str">
        <f t="shared" si="10"/>
        <v/>
      </c>
      <c r="H33" s="19" t="str">
        <f t="shared" si="7"/>
        <v/>
      </c>
      <c r="I33" s="20" t="str">
        <f t="shared" si="10"/>
        <v/>
      </c>
      <c r="J33" s="33" t="str">
        <f t="shared" si="11"/>
        <v>-</v>
      </c>
      <c r="K33" s="19" t="str">
        <f t="shared" si="11"/>
        <v>-</v>
      </c>
      <c r="L33" s="20" t="str">
        <f t="shared" si="11"/>
        <v>-</v>
      </c>
      <c r="M33" s="102" t="str">
        <f t="shared" si="11"/>
        <v>-</v>
      </c>
      <c r="N33" s="19" t="str">
        <f t="shared" si="11"/>
        <v>-</v>
      </c>
      <c r="O33" s="20" t="str">
        <f t="shared" si="11"/>
        <v>-</v>
      </c>
      <c r="P33" s="38" t="str">
        <f t="shared" si="3"/>
        <v/>
      </c>
      <c r="Q33" s="331" t="str">
        <f t="shared" si="13"/>
        <v>-</v>
      </c>
      <c r="R33" s="98" t="str">
        <f t="shared" si="13"/>
        <v>-</v>
      </c>
      <c r="S33" s="31" t="str">
        <f t="shared" si="4"/>
        <v>-</v>
      </c>
      <c r="T33" s="66" t="str">
        <f t="shared" si="12"/>
        <v>-</v>
      </c>
      <c r="U33" s="67" t="str">
        <f t="shared" si="12"/>
        <v>-</v>
      </c>
      <c r="V33" s="68" t="str">
        <f t="shared" si="12"/>
        <v>-</v>
      </c>
      <c r="W33" s="68" t="str">
        <f t="shared" si="12"/>
        <v>-</v>
      </c>
      <c r="X33" s="66" t="str">
        <f t="shared" si="12"/>
        <v>-</v>
      </c>
      <c r="Y33" s="68" t="str">
        <f t="shared" si="12"/>
        <v>-</v>
      </c>
      <c r="Z33" s="69" t="str">
        <f t="shared" si="12"/>
        <v>-</v>
      </c>
      <c r="AB33" s="293" t="str">
        <f t="shared" si="6"/>
        <v>-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 t="str">
        <f t="shared" si="10"/>
        <v/>
      </c>
      <c r="H34" s="19" t="str">
        <f t="shared" si="7"/>
        <v/>
      </c>
      <c r="I34" s="20" t="str">
        <f t="shared" si="10"/>
        <v/>
      </c>
      <c r="J34" s="33" t="str">
        <f t="shared" si="11"/>
        <v>-</v>
      </c>
      <c r="K34" s="19" t="str">
        <f t="shared" si="11"/>
        <v>-</v>
      </c>
      <c r="L34" s="20" t="str">
        <f t="shared" si="11"/>
        <v>-</v>
      </c>
      <c r="M34" s="102" t="str">
        <f t="shared" si="11"/>
        <v>-</v>
      </c>
      <c r="N34" s="19" t="str">
        <f t="shared" si="11"/>
        <v>-</v>
      </c>
      <c r="O34" s="20" t="str">
        <f t="shared" si="11"/>
        <v>-</v>
      </c>
      <c r="P34" s="38" t="str">
        <f t="shared" si="3"/>
        <v/>
      </c>
      <c r="Q34" s="331" t="str">
        <f t="shared" si="13"/>
        <v>-</v>
      </c>
      <c r="R34" s="98" t="str">
        <f t="shared" si="13"/>
        <v>-</v>
      </c>
      <c r="S34" s="31" t="str">
        <f t="shared" si="4"/>
        <v>-</v>
      </c>
      <c r="T34" s="66" t="str">
        <f t="shared" si="12"/>
        <v>-</v>
      </c>
      <c r="U34" s="67" t="str">
        <f t="shared" si="12"/>
        <v>-</v>
      </c>
      <c r="V34" s="68" t="str">
        <f t="shared" si="12"/>
        <v>-</v>
      </c>
      <c r="W34" s="68" t="str">
        <f t="shared" si="12"/>
        <v>-</v>
      </c>
      <c r="X34" s="66" t="str">
        <f t="shared" si="12"/>
        <v>-</v>
      </c>
      <c r="Y34" s="68" t="str">
        <f t="shared" si="12"/>
        <v>-</v>
      </c>
      <c r="Z34" s="69" t="str">
        <f t="shared" si="12"/>
        <v>-</v>
      </c>
      <c r="AB34" s="293" t="str">
        <f t="shared" si="6"/>
        <v>-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 t="str">
        <f t="shared" si="10"/>
        <v/>
      </c>
      <c r="H35" s="19" t="str">
        <f t="shared" si="7"/>
        <v/>
      </c>
      <c r="I35" s="20" t="str">
        <f t="shared" si="10"/>
        <v/>
      </c>
      <c r="J35" s="33" t="str">
        <f t="shared" si="11"/>
        <v>-</v>
      </c>
      <c r="K35" s="19" t="str">
        <f t="shared" si="11"/>
        <v>-</v>
      </c>
      <c r="L35" s="20" t="str">
        <f t="shared" si="11"/>
        <v>-</v>
      </c>
      <c r="M35" s="102" t="str">
        <f t="shared" si="11"/>
        <v>-</v>
      </c>
      <c r="N35" s="19" t="str">
        <f t="shared" si="11"/>
        <v>-</v>
      </c>
      <c r="O35" s="20" t="str">
        <f t="shared" si="11"/>
        <v>-</v>
      </c>
      <c r="P35" s="38" t="str">
        <f t="shared" si="3"/>
        <v/>
      </c>
      <c r="Q35" s="331" t="str">
        <f t="shared" si="13"/>
        <v>-</v>
      </c>
      <c r="R35" s="98" t="str">
        <f t="shared" si="13"/>
        <v>-</v>
      </c>
      <c r="S35" s="31" t="str">
        <f t="shared" si="4"/>
        <v>-</v>
      </c>
      <c r="T35" s="66" t="str">
        <f t="shared" si="12"/>
        <v>-</v>
      </c>
      <c r="U35" s="67" t="str">
        <f t="shared" si="12"/>
        <v>-</v>
      </c>
      <c r="V35" s="68" t="str">
        <f t="shared" si="12"/>
        <v>-</v>
      </c>
      <c r="W35" s="68" t="str">
        <f t="shared" si="12"/>
        <v>-</v>
      </c>
      <c r="X35" s="66" t="str">
        <f t="shared" si="12"/>
        <v>-</v>
      </c>
      <c r="Y35" s="68" t="str">
        <f t="shared" si="12"/>
        <v>-</v>
      </c>
      <c r="Z35" s="69" t="str">
        <f t="shared" si="12"/>
        <v>-</v>
      </c>
      <c r="AB35" s="293" t="str">
        <f t="shared" si="6"/>
        <v>-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 t="str">
        <f t="shared" si="10"/>
        <v/>
      </c>
      <c r="H36" s="19" t="str">
        <f t="shared" si="7"/>
        <v/>
      </c>
      <c r="I36" s="20" t="str">
        <f t="shared" si="10"/>
        <v/>
      </c>
      <c r="J36" s="33" t="str">
        <f t="shared" si="11"/>
        <v>-</v>
      </c>
      <c r="K36" s="19" t="str">
        <f t="shared" si="11"/>
        <v>-</v>
      </c>
      <c r="L36" s="20" t="str">
        <f t="shared" si="11"/>
        <v>-</v>
      </c>
      <c r="M36" s="102" t="str">
        <f t="shared" si="11"/>
        <v>-</v>
      </c>
      <c r="N36" s="19" t="str">
        <f t="shared" si="11"/>
        <v>-</v>
      </c>
      <c r="O36" s="20" t="str">
        <f t="shared" si="11"/>
        <v>-</v>
      </c>
      <c r="P36" s="38" t="str">
        <f t="shared" si="3"/>
        <v/>
      </c>
      <c r="Q36" s="331" t="str">
        <f t="shared" si="13"/>
        <v>-</v>
      </c>
      <c r="R36" s="98" t="str">
        <f t="shared" si="13"/>
        <v>-</v>
      </c>
      <c r="S36" s="31" t="str">
        <f t="shared" si="4"/>
        <v>-</v>
      </c>
      <c r="T36" s="66" t="str">
        <f t="shared" si="12"/>
        <v>-</v>
      </c>
      <c r="U36" s="67" t="str">
        <f t="shared" si="12"/>
        <v>-</v>
      </c>
      <c r="V36" s="68" t="str">
        <f t="shared" si="12"/>
        <v>-</v>
      </c>
      <c r="W36" s="68" t="str">
        <f t="shared" si="12"/>
        <v>-</v>
      </c>
      <c r="X36" s="66" t="str">
        <f t="shared" si="12"/>
        <v>-</v>
      </c>
      <c r="Y36" s="68" t="str">
        <f t="shared" si="12"/>
        <v>-</v>
      </c>
      <c r="Z36" s="69" t="str">
        <f t="shared" si="12"/>
        <v>-</v>
      </c>
      <c r="AB36" s="293" t="str">
        <f t="shared" si="6"/>
        <v>-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 t="str">
        <f t="shared" ref="G37:I52" si="14">IF($D37="public","-","")</f>
        <v/>
      </c>
      <c r="H37" s="19" t="str">
        <f t="shared" si="14"/>
        <v/>
      </c>
      <c r="I37" s="20" t="str">
        <f t="shared" si="14"/>
        <v/>
      </c>
      <c r="J37" s="33" t="str">
        <f t="shared" ref="J37:O52" si="15">IF($D37="public","","-")</f>
        <v>-</v>
      </c>
      <c r="K37" s="19" t="str">
        <f t="shared" si="15"/>
        <v>-</v>
      </c>
      <c r="L37" s="20" t="str">
        <f t="shared" si="15"/>
        <v>-</v>
      </c>
      <c r="M37" s="102" t="str">
        <f t="shared" si="15"/>
        <v>-</v>
      </c>
      <c r="N37" s="19" t="str">
        <f t="shared" si="15"/>
        <v>-</v>
      </c>
      <c r="O37" s="20" t="str">
        <f t="shared" si="15"/>
        <v>-</v>
      </c>
      <c r="P37" s="38" t="str">
        <f t="shared" ref="P37:P57" si="16">IF($D37="public","-","")</f>
        <v/>
      </c>
      <c r="Q37" s="331" t="str">
        <f t="shared" si="13"/>
        <v>-</v>
      </c>
      <c r="R37" s="98" t="str">
        <f t="shared" si="13"/>
        <v>-</v>
      </c>
      <c r="S37" s="31" t="str">
        <f t="shared" ref="S37:S57" si="17">IF($D37="public",A37+TIME(2,0,0),"-")</f>
        <v>-</v>
      </c>
      <c r="T37" s="66" t="str">
        <f t="shared" ref="T37:Z52" si="18">IF($D37="public","","-")</f>
        <v>-</v>
      </c>
      <c r="U37" s="67" t="str">
        <f t="shared" si="18"/>
        <v>-</v>
      </c>
      <c r="V37" s="68" t="str">
        <f t="shared" si="18"/>
        <v>-</v>
      </c>
      <c r="W37" s="68" t="str">
        <f t="shared" si="18"/>
        <v>-</v>
      </c>
      <c r="X37" s="66" t="str">
        <f t="shared" si="18"/>
        <v>-</v>
      </c>
      <c r="Y37" s="68" t="str">
        <f t="shared" si="18"/>
        <v>-</v>
      </c>
      <c r="Z37" s="69" t="str">
        <f t="shared" si="18"/>
        <v>-</v>
      </c>
      <c r="AB37" s="293" t="str">
        <f t="shared" ref="AB37:AB57" si="19">IF($D37="public",C37-AA37,"-")</f>
        <v>-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 t="str">
        <f t="shared" si="14"/>
        <v/>
      </c>
      <c r="H38" s="19" t="str">
        <f t="shared" si="14"/>
        <v/>
      </c>
      <c r="I38" s="20" t="str">
        <f t="shared" si="14"/>
        <v/>
      </c>
      <c r="J38" s="33" t="str">
        <f t="shared" si="15"/>
        <v>-</v>
      </c>
      <c r="K38" s="19" t="str">
        <f t="shared" si="15"/>
        <v>-</v>
      </c>
      <c r="L38" s="20" t="str">
        <f t="shared" si="15"/>
        <v>-</v>
      </c>
      <c r="M38" s="102" t="str">
        <f t="shared" si="15"/>
        <v>-</v>
      </c>
      <c r="N38" s="19" t="str">
        <f t="shared" si="15"/>
        <v>-</v>
      </c>
      <c r="O38" s="20" t="str">
        <f t="shared" si="15"/>
        <v>-</v>
      </c>
      <c r="P38" s="38" t="str">
        <f t="shared" si="16"/>
        <v/>
      </c>
      <c r="Q38" s="331" t="str">
        <f t="shared" si="13"/>
        <v>-</v>
      </c>
      <c r="R38" s="98" t="str">
        <f t="shared" si="13"/>
        <v>-</v>
      </c>
      <c r="S38" s="31" t="str">
        <f t="shared" si="17"/>
        <v>-</v>
      </c>
      <c r="T38" s="66" t="str">
        <f t="shared" si="18"/>
        <v>-</v>
      </c>
      <c r="U38" s="67" t="str">
        <f t="shared" si="18"/>
        <v>-</v>
      </c>
      <c r="V38" s="68" t="str">
        <f t="shared" si="18"/>
        <v>-</v>
      </c>
      <c r="W38" s="68" t="str">
        <f t="shared" si="18"/>
        <v>-</v>
      </c>
      <c r="X38" s="66" t="str">
        <f t="shared" si="18"/>
        <v>-</v>
      </c>
      <c r="Y38" s="68" t="str">
        <f t="shared" si="18"/>
        <v>-</v>
      </c>
      <c r="Z38" s="69" t="str">
        <f t="shared" si="18"/>
        <v>-</v>
      </c>
      <c r="AB38" s="293" t="str">
        <f t="shared" si="19"/>
        <v>-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 t="str">
        <f t="shared" si="14"/>
        <v/>
      </c>
      <c r="H39" s="19" t="str">
        <f t="shared" si="14"/>
        <v/>
      </c>
      <c r="I39" s="20" t="str">
        <f t="shared" si="14"/>
        <v/>
      </c>
      <c r="J39" s="33" t="str">
        <f t="shared" si="15"/>
        <v>-</v>
      </c>
      <c r="K39" s="19" t="str">
        <f t="shared" si="15"/>
        <v>-</v>
      </c>
      <c r="L39" s="20" t="str">
        <f t="shared" si="15"/>
        <v>-</v>
      </c>
      <c r="M39" s="102" t="str">
        <f t="shared" si="15"/>
        <v>-</v>
      </c>
      <c r="N39" s="19" t="str">
        <f t="shared" si="15"/>
        <v>-</v>
      </c>
      <c r="O39" s="20" t="str">
        <f t="shared" si="15"/>
        <v>-</v>
      </c>
      <c r="P39" s="38" t="str">
        <f t="shared" si="16"/>
        <v/>
      </c>
      <c r="Q39" s="331" t="str">
        <f t="shared" si="13"/>
        <v>-</v>
      </c>
      <c r="R39" s="98" t="str">
        <f t="shared" si="13"/>
        <v>-</v>
      </c>
      <c r="S39" s="31" t="str">
        <f t="shared" si="17"/>
        <v>-</v>
      </c>
      <c r="T39" s="66" t="str">
        <f t="shared" si="18"/>
        <v>-</v>
      </c>
      <c r="U39" s="67" t="str">
        <f t="shared" si="18"/>
        <v>-</v>
      </c>
      <c r="V39" s="68" t="str">
        <f t="shared" si="18"/>
        <v>-</v>
      </c>
      <c r="W39" s="68" t="str">
        <f t="shared" si="18"/>
        <v>-</v>
      </c>
      <c r="X39" s="66" t="str">
        <f t="shared" si="18"/>
        <v>-</v>
      </c>
      <c r="Y39" s="68" t="str">
        <f t="shared" si="18"/>
        <v>-</v>
      </c>
      <c r="Z39" s="69" t="str">
        <f t="shared" si="18"/>
        <v>-</v>
      </c>
      <c r="AB39" s="293" t="str">
        <f t="shared" si="19"/>
        <v>-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 t="str">
        <f t="shared" si="14"/>
        <v/>
      </c>
      <c r="H40" s="19" t="str">
        <f t="shared" si="14"/>
        <v/>
      </c>
      <c r="I40" s="20" t="str">
        <f t="shared" si="14"/>
        <v/>
      </c>
      <c r="J40" s="33" t="str">
        <f t="shared" si="15"/>
        <v>-</v>
      </c>
      <c r="K40" s="19" t="str">
        <f t="shared" si="15"/>
        <v>-</v>
      </c>
      <c r="L40" s="20" t="str">
        <f t="shared" si="15"/>
        <v>-</v>
      </c>
      <c r="M40" s="102" t="str">
        <f t="shared" si="15"/>
        <v>-</v>
      </c>
      <c r="N40" s="19" t="str">
        <f t="shared" si="15"/>
        <v>-</v>
      </c>
      <c r="O40" s="20" t="str">
        <f t="shared" si="15"/>
        <v>-</v>
      </c>
      <c r="P40" s="38" t="str">
        <f t="shared" si="16"/>
        <v/>
      </c>
      <c r="Q40" s="331" t="str">
        <f t="shared" si="13"/>
        <v>-</v>
      </c>
      <c r="R40" s="98" t="str">
        <f t="shared" si="13"/>
        <v>-</v>
      </c>
      <c r="S40" s="31" t="str">
        <f t="shared" si="17"/>
        <v>-</v>
      </c>
      <c r="T40" s="66" t="str">
        <f t="shared" si="18"/>
        <v>-</v>
      </c>
      <c r="U40" s="67" t="str">
        <f t="shared" si="18"/>
        <v>-</v>
      </c>
      <c r="V40" s="68" t="str">
        <f t="shared" si="18"/>
        <v>-</v>
      </c>
      <c r="W40" s="68" t="str">
        <f t="shared" si="18"/>
        <v>-</v>
      </c>
      <c r="X40" s="66" t="str">
        <f t="shared" si="18"/>
        <v>-</v>
      </c>
      <c r="Y40" s="68" t="str">
        <f t="shared" si="18"/>
        <v>-</v>
      </c>
      <c r="Z40" s="69" t="str">
        <f t="shared" si="18"/>
        <v>-</v>
      </c>
      <c r="AB40" s="293" t="str">
        <f t="shared" si="19"/>
        <v>-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 t="str">
        <f t="shared" si="14"/>
        <v/>
      </c>
      <c r="H41" s="19" t="str">
        <f t="shared" si="14"/>
        <v/>
      </c>
      <c r="I41" s="20" t="str">
        <f t="shared" si="14"/>
        <v/>
      </c>
      <c r="J41" s="33" t="str">
        <f t="shared" si="15"/>
        <v>-</v>
      </c>
      <c r="K41" s="19" t="str">
        <f t="shared" si="15"/>
        <v>-</v>
      </c>
      <c r="L41" s="20" t="str">
        <f t="shared" si="15"/>
        <v>-</v>
      </c>
      <c r="M41" s="102" t="str">
        <f t="shared" si="15"/>
        <v>-</v>
      </c>
      <c r="N41" s="19" t="str">
        <f t="shared" si="15"/>
        <v>-</v>
      </c>
      <c r="O41" s="20" t="str">
        <f t="shared" si="15"/>
        <v>-</v>
      </c>
      <c r="P41" s="38" t="str">
        <f t="shared" si="16"/>
        <v/>
      </c>
      <c r="Q41" s="331" t="str">
        <f t="shared" si="13"/>
        <v>-</v>
      </c>
      <c r="R41" s="98" t="str">
        <f t="shared" si="13"/>
        <v>-</v>
      </c>
      <c r="S41" s="31" t="str">
        <f t="shared" si="17"/>
        <v>-</v>
      </c>
      <c r="T41" s="66" t="str">
        <f t="shared" si="18"/>
        <v>-</v>
      </c>
      <c r="U41" s="67" t="str">
        <f t="shared" si="18"/>
        <v>-</v>
      </c>
      <c r="V41" s="68" t="str">
        <f t="shared" si="18"/>
        <v>-</v>
      </c>
      <c r="W41" s="68" t="str">
        <f t="shared" si="18"/>
        <v>-</v>
      </c>
      <c r="X41" s="66" t="str">
        <f t="shared" si="18"/>
        <v>-</v>
      </c>
      <c r="Y41" s="68" t="str">
        <f t="shared" si="18"/>
        <v>-</v>
      </c>
      <c r="Z41" s="69" t="str">
        <f t="shared" si="18"/>
        <v>-</v>
      </c>
      <c r="AB41" s="293" t="str">
        <f t="shared" si="19"/>
        <v>-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 t="str">
        <f t="shared" si="14"/>
        <v/>
      </c>
      <c r="H42" s="19" t="str">
        <f t="shared" si="14"/>
        <v/>
      </c>
      <c r="I42" s="20" t="str">
        <f t="shared" si="14"/>
        <v/>
      </c>
      <c r="J42" s="33" t="str">
        <f t="shared" si="15"/>
        <v>-</v>
      </c>
      <c r="K42" s="19" t="str">
        <f t="shared" si="15"/>
        <v>-</v>
      </c>
      <c r="L42" s="20" t="str">
        <f t="shared" si="15"/>
        <v>-</v>
      </c>
      <c r="M42" s="102" t="str">
        <f t="shared" si="15"/>
        <v>-</v>
      </c>
      <c r="N42" s="19" t="str">
        <f t="shared" si="15"/>
        <v>-</v>
      </c>
      <c r="O42" s="20" t="str">
        <f t="shared" si="15"/>
        <v>-</v>
      </c>
      <c r="P42" s="38" t="str">
        <f t="shared" si="16"/>
        <v/>
      </c>
      <c r="Q42" s="331" t="str">
        <f t="shared" si="13"/>
        <v>-</v>
      </c>
      <c r="R42" s="98" t="str">
        <f t="shared" si="13"/>
        <v>-</v>
      </c>
      <c r="S42" s="31" t="str">
        <f t="shared" si="17"/>
        <v>-</v>
      </c>
      <c r="T42" s="66" t="str">
        <f t="shared" si="18"/>
        <v>-</v>
      </c>
      <c r="U42" s="67" t="str">
        <f t="shared" si="18"/>
        <v>-</v>
      </c>
      <c r="V42" s="68" t="str">
        <f t="shared" si="18"/>
        <v>-</v>
      </c>
      <c r="W42" s="68" t="str">
        <f t="shared" si="18"/>
        <v>-</v>
      </c>
      <c r="X42" s="66" t="str">
        <f t="shared" si="18"/>
        <v>-</v>
      </c>
      <c r="Y42" s="68" t="str">
        <f t="shared" si="18"/>
        <v>-</v>
      </c>
      <c r="Z42" s="69" t="str">
        <f t="shared" si="18"/>
        <v>-</v>
      </c>
      <c r="AB42" s="293" t="str">
        <f t="shared" si="19"/>
        <v>-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 t="str">
        <f t="shared" si="14"/>
        <v/>
      </c>
      <c r="H43" s="19" t="str">
        <f t="shared" si="14"/>
        <v/>
      </c>
      <c r="I43" s="20" t="str">
        <f t="shared" si="14"/>
        <v/>
      </c>
      <c r="J43" s="33" t="str">
        <f t="shared" si="15"/>
        <v>-</v>
      </c>
      <c r="K43" s="19" t="str">
        <f t="shared" si="15"/>
        <v>-</v>
      </c>
      <c r="L43" s="20" t="str">
        <f t="shared" si="15"/>
        <v>-</v>
      </c>
      <c r="M43" s="102" t="str">
        <f t="shared" si="15"/>
        <v>-</v>
      </c>
      <c r="N43" s="19" t="str">
        <f t="shared" si="15"/>
        <v>-</v>
      </c>
      <c r="O43" s="20" t="str">
        <f t="shared" si="15"/>
        <v>-</v>
      </c>
      <c r="P43" s="38" t="str">
        <f t="shared" si="16"/>
        <v/>
      </c>
      <c r="Q43" s="331" t="str">
        <f t="shared" si="13"/>
        <v>-</v>
      </c>
      <c r="R43" s="98" t="str">
        <f t="shared" si="13"/>
        <v>-</v>
      </c>
      <c r="S43" s="31" t="str">
        <f t="shared" si="17"/>
        <v>-</v>
      </c>
      <c r="T43" s="66" t="str">
        <f t="shared" si="18"/>
        <v>-</v>
      </c>
      <c r="U43" s="67" t="str">
        <f t="shared" si="18"/>
        <v>-</v>
      </c>
      <c r="V43" s="68" t="str">
        <f t="shared" si="18"/>
        <v>-</v>
      </c>
      <c r="W43" s="68" t="str">
        <f t="shared" si="18"/>
        <v>-</v>
      </c>
      <c r="X43" s="66" t="str">
        <f t="shared" si="18"/>
        <v>-</v>
      </c>
      <c r="Y43" s="68" t="str">
        <f t="shared" si="18"/>
        <v>-</v>
      </c>
      <c r="Z43" s="69" t="str">
        <f t="shared" si="18"/>
        <v>-</v>
      </c>
      <c r="AB43" s="293" t="str">
        <f t="shared" si="19"/>
        <v>-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 t="str">
        <f t="shared" si="14"/>
        <v/>
      </c>
      <c r="H44" s="19" t="str">
        <f t="shared" si="14"/>
        <v/>
      </c>
      <c r="I44" s="20" t="str">
        <f t="shared" si="14"/>
        <v/>
      </c>
      <c r="J44" s="33" t="str">
        <f t="shared" si="15"/>
        <v>-</v>
      </c>
      <c r="K44" s="19" t="str">
        <f t="shared" si="15"/>
        <v>-</v>
      </c>
      <c r="L44" s="20" t="str">
        <f t="shared" si="15"/>
        <v>-</v>
      </c>
      <c r="M44" s="102" t="str">
        <f t="shared" si="15"/>
        <v>-</v>
      </c>
      <c r="N44" s="19" t="str">
        <f t="shared" si="15"/>
        <v>-</v>
      </c>
      <c r="O44" s="20" t="str">
        <f t="shared" si="15"/>
        <v>-</v>
      </c>
      <c r="P44" s="38" t="str">
        <f t="shared" si="16"/>
        <v/>
      </c>
      <c r="Q44" s="331" t="str">
        <f t="shared" si="13"/>
        <v>-</v>
      </c>
      <c r="R44" s="98" t="str">
        <f t="shared" si="13"/>
        <v>-</v>
      </c>
      <c r="S44" s="31" t="str">
        <f t="shared" si="17"/>
        <v>-</v>
      </c>
      <c r="T44" s="66" t="str">
        <f t="shared" si="18"/>
        <v>-</v>
      </c>
      <c r="U44" s="67" t="str">
        <f t="shared" si="18"/>
        <v>-</v>
      </c>
      <c r="V44" s="68" t="str">
        <f t="shared" si="18"/>
        <v>-</v>
      </c>
      <c r="W44" s="68" t="str">
        <f t="shared" si="18"/>
        <v>-</v>
      </c>
      <c r="X44" s="66" t="str">
        <f t="shared" si="18"/>
        <v>-</v>
      </c>
      <c r="Y44" s="68" t="str">
        <f t="shared" si="18"/>
        <v>-</v>
      </c>
      <c r="Z44" s="69" t="str">
        <f t="shared" si="18"/>
        <v>-</v>
      </c>
      <c r="AB44" s="293" t="str">
        <f t="shared" si="19"/>
        <v>-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 t="str">
        <f t="shared" si="14"/>
        <v/>
      </c>
      <c r="H45" s="19" t="str">
        <f t="shared" si="14"/>
        <v/>
      </c>
      <c r="I45" s="20" t="str">
        <f t="shared" si="14"/>
        <v/>
      </c>
      <c r="J45" s="33" t="str">
        <f t="shared" si="15"/>
        <v>-</v>
      </c>
      <c r="K45" s="19" t="str">
        <f t="shared" si="15"/>
        <v>-</v>
      </c>
      <c r="L45" s="20" t="str">
        <f t="shared" si="15"/>
        <v>-</v>
      </c>
      <c r="M45" s="102" t="str">
        <f t="shared" si="15"/>
        <v>-</v>
      </c>
      <c r="N45" s="19" t="str">
        <f t="shared" si="15"/>
        <v>-</v>
      </c>
      <c r="O45" s="20" t="str">
        <f t="shared" si="15"/>
        <v>-</v>
      </c>
      <c r="P45" s="38" t="str">
        <f t="shared" si="16"/>
        <v/>
      </c>
      <c r="Q45" s="331" t="str">
        <f t="shared" ref="Q45:R57" si="20">IF($D45="public","","-")</f>
        <v>-</v>
      </c>
      <c r="R45" s="98" t="str">
        <f t="shared" si="20"/>
        <v>-</v>
      </c>
      <c r="S45" s="31" t="str">
        <f t="shared" si="17"/>
        <v>-</v>
      </c>
      <c r="T45" s="66" t="str">
        <f t="shared" si="18"/>
        <v>-</v>
      </c>
      <c r="U45" s="67" t="str">
        <f t="shared" si="18"/>
        <v>-</v>
      </c>
      <c r="V45" s="68" t="str">
        <f t="shared" si="18"/>
        <v>-</v>
      </c>
      <c r="W45" s="68" t="str">
        <f t="shared" si="18"/>
        <v>-</v>
      </c>
      <c r="X45" s="66" t="str">
        <f t="shared" si="18"/>
        <v>-</v>
      </c>
      <c r="Y45" s="68" t="str">
        <f t="shared" si="18"/>
        <v>-</v>
      </c>
      <c r="Z45" s="69" t="str">
        <f t="shared" si="18"/>
        <v>-</v>
      </c>
      <c r="AB45" s="293" t="str">
        <f t="shared" si="19"/>
        <v>-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 t="str">
        <f t="shared" si="14"/>
        <v/>
      </c>
      <c r="H46" s="19" t="str">
        <f t="shared" si="14"/>
        <v/>
      </c>
      <c r="I46" s="20" t="str">
        <f t="shared" si="14"/>
        <v/>
      </c>
      <c r="J46" s="33" t="str">
        <f t="shared" si="15"/>
        <v>-</v>
      </c>
      <c r="K46" s="19" t="str">
        <f t="shared" si="15"/>
        <v>-</v>
      </c>
      <c r="L46" s="20" t="str">
        <f t="shared" si="15"/>
        <v>-</v>
      </c>
      <c r="M46" s="102" t="str">
        <f t="shared" si="15"/>
        <v>-</v>
      </c>
      <c r="N46" s="19" t="str">
        <f t="shared" si="15"/>
        <v>-</v>
      </c>
      <c r="O46" s="20" t="str">
        <f t="shared" si="15"/>
        <v>-</v>
      </c>
      <c r="P46" s="38" t="str">
        <f t="shared" si="16"/>
        <v/>
      </c>
      <c r="Q46" s="331" t="str">
        <f t="shared" si="20"/>
        <v>-</v>
      </c>
      <c r="R46" s="98" t="str">
        <f t="shared" si="20"/>
        <v>-</v>
      </c>
      <c r="S46" s="31" t="str">
        <f t="shared" si="17"/>
        <v>-</v>
      </c>
      <c r="T46" s="66" t="str">
        <f t="shared" si="18"/>
        <v>-</v>
      </c>
      <c r="U46" s="67" t="str">
        <f t="shared" si="18"/>
        <v>-</v>
      </c>
      <c r="V46" s="68" t="str">
        <f t="shared" si="18"/>
        <v>-</v>
      </c>
      <c r="W46" s="68" t="str">
        <f t="shared" si="18"/>
        <v>-</v>
      </c>
      <c r="X46" s="66" t="str">
        <f t="shared" si="18"/>
        <v>-</v>
      </c>
      <c r="Y46" s="68" t="str">
        <f t="shared" si="18"/>
        <v>-</v>
      </c>
      <c r="Z46" s="69" t="str">
        <f t="shared" si="18"/>
        <v>-</v>
      </c>
      <c r="AB46" s="293" t="str">
        <f t="shared" si="19"/>
        <v>-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 t="str">
        <f t="shared" si="14"/>
        <v/>
      </c>
      <c r="H47" s="19" t="str">
        <f t="shared" si="14"/>
        <v/>
      </c>
      <c r="I47" s="20" t="str">
        <f t="shared" si="14"/>
        <v/>
      </c>
      <c r="J47" s="33" t="str">
        <f t="shared" si="15"/>
        <v>-</v>
      </c>
      <c r="K47" s="19" t="str">
        <f t="shared" si="15"/>
        <v>-</v>
      </c>
      <c r="L47" s="20" t="str">
        <f t="shared" si="15"/>
        <v>-</v>
      </c>
      <c r="M47" s="102" t="str">
        <f t="shared" si="15"/>
        <v>-</v>
      </c>
      <c r="N47" s="19" t="str">
        <f t="shared" si="15"/>
        <v>-</v>
      </c>
      <c r="O47" s="20" t="str">
        <f t="shared" si="15"/>
        <v>-</v>
      </c>
      <c r="P47" s="38" t="str">
        <f t="shared" si="16"/>
        <v/>
      </c>
      <c r="Q47" s="331" t="str">
        <f t="shared" si="20"/>
        <v>-</v>
      </c>
      <c r="R47" s="98" t="str">
        <f t="shared" si="20"/>
        <v>-</v>
      </c>
      <c r="S47" s="31" t="str">
        <f t="shared" si="17"/>
        <v>-</v>
      </c>
      <c r="T47" s="66" t="str">
        <f t="shared" si="18"/>
        <v>-</v>
      </c>
      <c r="U47" s="67" t="str">
        <f t="shared" si="18"/>
        <v>-</v>
      </c>
      <c r="V47" s="68" t="str">
        <f t="shared" si="18"/>
        <v>-</v>
      </c>
      <c r="W47" s="68" t="str">
        <f t="shared" si="18"/>
        <v>-</v>
      </c>
      <c r="X47" s="66" t="str">
        <f t="shared" si="18"/>
        <v>-</v>
      </c>
      <c r="Y47" s="68" t="str">
        <f t="shared" si="18"/>
        <v>-</v>
      </c>
      <c r="Z47" s="69" t="str">
        <f t="shared" si="18"/>
        <v>-</v>
      </c>
      <c r="AB47" s="293" t="str">
        <f t="shared" si="19"/>
        <v>-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 t="str">
        <f t="shared" si="14"/>
        <v/>
      </c>
      <c r="H48" s="19" t="str">
        <f t="shared" si="14"/>
        <v/>
      </c>
      <c r="I48" s="20" t="str">
        <f t="shared" si="14"/>
        <v/>
      </c>
      <c r="J48" s="33" t="str">
        <f t="shared" si="15"/>
        <v>-</v>
      </c>
      <c r="K48" s="19" t="str">
        <f t="shared" si="15"/>
        <v>-</v>
      </c>
      <c r="L48" s="20" t="str">
        <f t="shared" si="15"/>
        <v>-</v>
      </c>
      <c r="M48" s="102" t="str">
        <f t="shared" si="15"/>
        <v>-</v>
      </c>
      <c r="N48" s="19" t="str">
        <f t="shared" si="15"/>
        <v>-</v>
      </c>
      <c r="O48" s="20" t="str">
        <f t="shared" si="15"/>
        <v>-</v>
      </c>
      <c r="P48" s="38" t="str">
        <f t="shared" si="16"/>
        <v/>
      </c>
      <c r="Q48" s="331" t="str">
        <f t="shared" si="20"/>
        <v>-</v>
      </c>
      <c r="R48" s="98" t="str">
        <f t="shared" si="20"/>
        <v>-</v>
      </c>
      <c r="S48" s="31" t="str">
        <f t="shared" si="17"/>
        <v>-</v>
      </c>
      <c r="T48" s="66" t="str">
        <f t="shared" si="18"/>
        <v>-</v>
      </c>
      <c r="U48" s="67" t="str">
        <f t="shared" si="18"/>
        <v>-</v>
      </c>
      <c r="V48" s="68" t="str">
        <f t="shared" si="18"/>
        <v>-</v>
      </c>
      <c r="W48" s="68" t="str">
        <f t="shared" si="18"/>
        <v>-</v>
      </c>
      <c r="X48" s="66" t="str">
        <f t="shared" si="18"/>
        <v>-</v>
      </c>
      <c r="Y48" s="68" t="str">
        <f t="shared" si="18"/>
        <v>-</v>
      </c>
      <c r="Z48" s="69" t="str">
        <f t="shared" si="18"/>
        <v>-</v>
      </c>
      <c r="AB48" s="293" t="str">
        <f t="shared" si="19"/>
        <v>-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 t="str">
        <f t="shared" si="14"/>
        <v/>
      </c>
      <c r="H49" s="19" t="str">
        <f t="shared" si="14"/>
        <v/>
      </c>
      <c r="I49" s="20" t="str">
        <f t="shared" si="14"/>
        <v/>
      </c>
      <c r="J49" s="33" t="str">
        <f t="shared" si="15"/>
        <v>-</v>
      </c>
      <c r="K49" s="19" t="str">
        <f t="shared" si="15"/>
        <v>-</v>
      </c>
      <c r="L49" s="20" t="str">
        <f t="shared" si="15"/>
        <v>-</v>
      </c>
      <c r="M49" s="102" t="str">
        <f t="shared" si="15"/>
        <v>-</v>
      </c>
      <c r="N49" s="19" t="str">
        <f t="shared" si="15"/>
        <v>-</v>
      </c>
      <c r="O49" s="20" t="str">
        <f t="shared" si="15"/>
        <v>-</v>
      </c>
      <c r="P49" s="38" t="str">
        <f t="shared" si="16"/>
        <v/>
      </c>
      <c r="Q49" s="331" t="str">
        <f t="shared" si="20"/>
        <v>-</v>
      </c>
      <c r="R49" s="98" t="str">
        <f t="shared" si="20"/>
        <v>-</v>
      </c>
      <c r="S49" s="31" t="str">
        <f t="shared" si="17"/>
        <v>-</v>
      </c>
      <c r="T49" s="66" t="str">
        <f t="shared" si="18"/>
        <v>-</v>
      </c>
      <c r="U49" s="67" t="str">
        <f t="shared" si="18"/>
        <v>-</v>
      </c>
      <c r="V49" s="68" t="str">
        <f t="shared" si="18"/>
        <v>-</v>
      </c>
      <c r="W49" s="68" t="str">
        <f t="shared" si="18"/>
        <v>-</v>
      </c>
      <c r="X49" s="66" t="str">
        <f t="shared" si="18"/>
        <v>-</v>
      </c>
      <c r="Y49" s="68" t="str">
        <f t="shared" si="18"/>
        <v>-</v>
      </c>
      <c r="Z49" s="69" t="str">
        <f t="shared" si="18"/>
        <v>-</v>
      </c>
      <c r="AB49" s="293" t="str">
        <f t="shared" si="19"/>
        <v>-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 t="str">
        <f t="shared" si="14"/>
        <v/>
      </c>
      <c r="H50" s="19" t="str">
        <f t="shared" si="14"/>
        <v/>
      </c>
      <c r="I50" s="20" t="str">
        <f t="shared" si="14"/>
        <v/>
      </c>
      <c r="J50" s="33" t="str">
        <f t="shared" si="15"/>
        <v>-</v>
      </c>
      <c r="K50" s="19" t="str">
        <f t="shared" si="15"/>
        <v>-</v>
      </c>
      <c r="L50" s="20" t="str">
        <f t="shared" si="15"/>
        <v>-</v>
      </c>
      <c r="M50" s="102" t="str">
        <f t="shared" si="15"/>
        <v>-</v>
      </c>
      <c r="N50" s="19" t="str">
        <f t="shared" si="15"/>
        <v>-</v>
      </c>
      <c r="O50" s="20" t="str">
        <f t="shared" si="15"/>
        <v>-</v>
      </c>
      <c r="P50" s="38" t="str">
        <f t="shared" si="16"/>
        <v/>
      </c>
      <c r="Q50" s="331" t="str">
        <f t="shared" si="20"/>
        <v>-</v>
      </c>
      <c r="R50" s="98" t="str">
        <f t="shared" si="20"/>
        <v>-</v>
      </c>
      <c r="S50" s="31" t="str">
        <f t="shared" si="17"/>
        <v>-</v>
      </c>
      <c r="T50" s="66" t="str">
        <f t="shared" si="18"/>
        <v>-</v>
      </c>
      <c r="U50" s="67" t="str">
        <f t="shared" si="18"/>
        <v>-</v>
      </c>
      <c r="V50" s="68" t="str">
        <f t="shared" si="18"/>
        <v>-</v>
      </c>
      <c r="W50" s="68" t="str">
        <f t="shared" si="18"/>
        <v>-</v>
      </c>
      <c r="X50" s="66" t="str">
        <f t="shared" si="18"/>
        <v>-</v>
      </c>
      <c r="Y50" s="68" t="str">
        <f t="shared" si="18"/>
        <v>-</v>
      </c>
      <c r="Z50" s="69" t="str">
        <f t="shared" si="18"/>
        <v>-</v>
      </c>
      <c r="AB50" s="293" t="str">
        <f t="shared" si="19"/>
        <v>-</v>
      </c>
    </row>
    <row r="51" spans="1:28" ht="20.100000000000001" hidden="1" customHeight="1" x14ac:dyDescent="0.25">
      <c r="A51" s="51">
        <v>0.41666666666666669</v>
      </c>
      <c r="B51" s="298" t="s">
        <v>69</v>
      </c>
      <c r="C51" s="58">
        <v>25</v>
      </c>
      <c r="D51" s="134" t="s">
        <v>70</v>
      </c>
      <c r="E51" s="53"/>
      <c r="F51" s="127" t="s">
        <v>62</v>
      </c>
      <c r="G51" s="32" t="str">
        <f t="shared" si="14"/>
        <v>-</v>
      </c>
      <c r="H51" s="19" t="str">
        <f t="shared" si="14"/>
        <v>-</v>
      </c>
      <c r="I51" s="20" t="str">
        <f t="shared" si="14"/>
        <v>-</v>
      </c>
      <c r="J51" s="33" t="str">
        <f t="shared" si="15"/>
        <v/>
      </c>
      <c r="K51" s="19" t="str">
        <f t="shared" si="15"/>
        <v/>
      </c>
      <c r="L51" s="20" t="str">
        <f t="shared" si="15"/>
        <v/>
      </c>
      <c r="M51" s="102" t="str">
        <f t="shared" si="15"/>
        <v/>
      </c>
      <c r="N51" s="19" t="str">
        <f t="shared" si="15"/>
        <v/>
      </c>
      <c r="O51" s="20" t="str">
        <f t="shared" si="15"/>
        <v/>
      </c>
      <c r="P51" s="38" t="str">
        <f t="shared" si="16"/>
        <v>-</v>
      </c>
      <c r="Q51" s="331" t="str">
        <f t="shared" si="20"/>
        <v/>
      </c>
      <c r="R51" s="98" t="str">
        <f t="shared" si="20"/>
        <v/>
      </c>
      <c r="S51" s="31">
        <f t="shared" si="17"/>
        <v>0.5</v>
      </c>
      <c r="T51" s="66" t="str">
        <f t="shared" si="18"/>
        <v/>
      </c>
      <c r="U51" s="67" t="str">
        <f t="shared" si="18"/>
        <v/>
      </c>
      <c r="V51" s="68" t="str">
        <f t="shared" si="18"/>
        <v/>
      </c>
      <c r="W51" s="68" t="str">
        <f t="shared" si="18"/>
        <v/>
      </c>
      <c r="X51" s="66" t="str">
        <f t="shared" si="18"/>
        <v/>
      </c>
      <c r="Y51" s="68" t="str">
        <f t="shared" si="18"/>
        <v/>
      </c>
      <c r="Z51" s="69" t="str">
        <f t="shared" si="18"/>
        <v/>
      </c>
      <c r="AB51" s="293">
        <f t="shared" si="19"/>
        <v>25</v>
      </c>
    </row>
    <row r="52" spans="1:28" ht="20.100000000000001" hidden="1" customHeight="1" x14ac:dyDescent="0.25">
      <c r="A52" s="51">
        <v>0.45833333333333331</v>
      </c>
      <c r="B52" s="298" t="s">
        <v>71</v>
      </c>
      <c r="C52" s="58">
        <v>35</v>
      </c>
      <c r="D52" s="134" t="s">
        <v>70</v>
      </c>
      <c r="E52" s="53"/>
      <c r="F52" s="127" t="s">
        <v>62</v>
      </c>
      <c r="G52" s="32" t="str">
        <f t="shared" si="14"/>
        <v>-</v>
      </c>
      <c r="H52" s="19" t="str">
        <f t="shared" si="14"/>
        <v>-</v>
      </c>
      <c r="I52" s="20" t="str">
        <f t="shared" si="14"/>
        <v>-</v>
      </c>
      <c r="J52" s="33" t="str">
        <f t="shared" si="15"/>
        <v/>
      </c>
      <c r="K52" s="19" t="str">
        <f t="shared" si="15"/>
        <v/>
      </c>
      <c r="L52" s="20" t="str">
        <f t="shared" si="15"/>
        <v/>
      </c>
      <c r="M52" s="102" t="str">
        <f t="shared" si="15"/>
        <v/>
      </c>
      <c r="N52" s="19" t="str">
        <f t="shared" si="15"/>
        <v/>
      </c>
      <c r="O52" s="20" t="str">
        <f t="shared" si="15"/>
        <v/>
      </c>
      <c r="P52" s="38" t="str">
        <f t="shared" si="16"/>
        <v>-</v>
      </c>
      <c r="Q52" s="331" t="str">
        <f t="shared" si="20"/>
        <v/>
      </c>
      <c r="R52" s="98" t="str">
        <f t="shared" si="20"/>
        <v/>
      </c>
      <c r="S52" s="31">
        <f t="shared" si="17"/>
        <v>0.54166666666666663</v>
      </c>
      <c r="T52" s="66" t="str">
        <f t="shared" si="18"/>
        <v/>
      </c>
      <c r="U52" s="67" t="str">
        <f t="shared" si="18"/>
        <v/>
      </c>
      <c r="V52" s="68" t="str">
        <f t="shared" si="18"/>
        <v/>
      </c>
      <c r="W52" s="68" t="str">
        <f t="shared" si="18"/>
        <v/>
      </c>
      <c r="X52" s="66" t="str">
        <f t="shared" si="18"/>
        <v/>
      </c>
      <c r="Y52" s="68" t="str">
        <f t="shared" si="18"/>
        <v/>
      </c>
      <c r="Z52" s="69" t="str">
        <f t="shared" si="18"/>
        <v/>
      </c>
      <c r="AB52" s="293">
        <f t="shared" si="19"/>
        <v>35</v>
      </c>
    </row>
    <row r="53" spans="1:28" ht="20.100000000000001" hidden="1" customHeight="1" x14ac:dyDescent="0.25">
      <c r="A53" s="51">
        <v>0.5</v>
      </c>
      <c r="B53" s="298" t="s">
        <v>71</v>
      </c>
      <c r="C53" s="58">
        <v>35</v>
      </c>
      <c r="D53" s="134" t="s">
        <v>70</v>
      </c>
      <c r="E53" s="53"/>
      <c r="F53" s="127" t="s">
        <v>62</v>
      </c>
      <c r="G53" s="32" t="str">
        <f t="shared" ref="G53:I57" si="21">IF($D53="public","-","")</f>
        <v>-</v>
      </c>
      <c r="H53" s="19" t="str">
        <f t="shared" si="21"/>
        <v>-</v>
      </c>
      <c r="I53" s="20" t="str">
        <f t="shared" si="21"/>
        <v>-</v>
      </c>
      <c r="J53" s="33" t="str">
        <f t="shared" ref="J53:O57" si="22">IF($D53="public","","-")</f>
        <v/>
      </c>
      <c r="K53" s="19" t="str">
        <f t="shared" si="22"/>
        <v/>
      </c>
      <c r="L53" s="20" t="str">
        <f t="shared" si="22"/>
        <v/>
      </c>
      <c r="M53" s="102" t="str">
        <f t="shared" si="22"/>
        <v/>
      </c>
      <c r="N53" s="19" t="str">
        <f t="shared" si="22"/>
        <v/>
      </c>
      <c r="O53" s="20" t="str">
        <f t="shared" si="22"/>
        <v/>
      </c>
      <c r="P53" s="38" t="str">
        <f t="shared" si="16"/>
        <v>-</v>
      </c>
      <c r="Q53" s="331" t="str">
        <f t="shared" si="20"/>
        <v/>
      </c>
      <c r="R53" s="98" t="str">
        <f t="shared" si="20"/>
        <v/>
      </c>
      <c r="S53" s="31">
        <f t="shared" si="17"/>
        <v>0.58333333333333337</v>
      </c>
      <c r="T53" s="66" t="str">
        <f t="shared" ref="T53:Z57" si="23">IF($D53="public","","-")</f>
        <v/>
      </c>
      <c r="U53" s="67" t="str">
        <f t="shared" si="23"/>
        <v/>
      </c>
      <c r="V53" s="68" t="str">
        <f t="shared" si="23"/>
        <v/>
      </c>
      <c r="W53" s="68" t="str">
        <f t="shared" si="23"/>
        <v/>
      </c>
      <c r="X53" s="66" t="str">
        <f t="shared" si="23"/>
        <v/>
      </c>
      <c r="Y53" s="68" t="str">
        <f t="shared" si="23"/>
        <v/>
      </c>
      <c r="Z53" s="69" t="str">
        <f t="shared" si="23"/>
        <v/>
      </c>
      <c r="AB53" s="293">
        <f t="shared" si="19"/>
        <v>35</v>
      </c>
    </row>
    <row r="54" spans="1:28" ht="20.100000000000001" hidden="1" customHeight="1" x14ac:dyDescent="0.25">
      <c r="A54" s="51">
        <v>4.1666666666666664E-2</v>
      </c>
      <c r="B54" s="298" t="s">
        <v>71</v>
      </c>
      <c r="C54" s="58">
        <v>35</v>
      </c>
      <c r="D54" s="134" t="s">
        <v>70</v>
      </c>
      <c r="E54" s="53"/>
      <c r="F54" s="127" t="s">
        <v>62</v>
      </c>
      <c r="G54" s="32" t="str">
        <f t="shared" si="21"/>
        <v>-</v>
      </c>
      <c r="H54" s="19" t="str">
        <f t="shared" si="21"/>
        <v>-</v>
      </c>
      <c r="I54" s="20" t="str">
        <f t="shared" si="21"/>
        <v>-</v>
      </c>
      <c r="J54" s="33" t="str">
        <f t="shared" si="22"/>
        <v/>
      </c>
      <c r="K54" s="19" t="str">
        <f t="shared" si="22"/>
        <v/>
      </c>
      <c r="L54" s="20" t="str">
        <f t="shared" si="22"/>
        <v/>
      </c>
      <c r="M54" s="102" t="str">
        <f t="shared" si="22"/>
        <v/>
      </c>
      <c r="N54" s="19" t="str">
        <f t="shared" si="22"/>
        <v/>
      </c>
      <c r="O54" s="20" t="str">
        <f t="shared" si="22"/>
        <v/>
      </c>
      <c r="P54" s="38" t="str">
        <f t="shared" si="16"/>
        <v>-</v>
      </c>
      <c r="Q54" s="331" t="str">
        <f t="shared" si="20"/>
        <v/>
      </c>
      <c r="R54" s="98" t="str">
        <f t="shared" si="20"/>
        <v/>
      </c>
      <c r="S54" s="31">
        <f t="shared" si="17"/>
        <v>0.125</v>
      </c>
      <c r="T54" s="66" t="str">
        <f t="shared" si="23"/>
        <v/>
      </c>
      <c r="U54" s="67" t="str">
        <f t="shared" si="23"/>
        <v/>
      </c>
      <c r="V54" s="68" t="str">
        <f t="shared" si="23"/>
        <v/>
      </c>
      <c r="W54" s="68" t="str">
        <f t="shared" si="23"/>
        <v/>
      </c>
      <c r="X54" s="66" t="str">
        <f t="shared" si="23"/>
        <v/>
      </c>
      <c r="Y54" s="68" t="str">
        <f t="shared" si="23"/>
        <v/>
      </c>
      <c r="Z54" s="69" t="str">
        <f t="shared" si="23"/>
        <v/>
      </c>
      <c r="AB54" s="293">
        <f t="shared" si="19"/>
        <v>35</v>
      </c>
    </row>
    <row r="55" spans="1:28" ht="20.100000000000001" hidden="1" customHeight="1" x14ac:dyDescent="0.25">
      <c r="A55" s="51">
        <v>8.3333333333333329E-2</v>
      </c>
      <c r="B55" s="298" t="s">
        <v>71</v>
      </c>
      <c r="C55" s="58">
        <v>35</v>
      </c>
      <c r="D55" s="134" t="s">
        <v>70</v>
      </c>
      <c r="E55" s="53"/>
      <c r="F55" s="127" t="s">
        <v>62</v>
      </c>
      <c r="G55" s="32" t="str">
        <f t="shared" si="21"/>
        <v>-</v>
      </c>
      <c r="H55" s="19" t="str">
        <f t="shared" si="21"/>
        <v>-</v>
      </c>
      <c r="I55" s="20" t="str">
        <f t="shared" si="21"/>
        <v>-</v>
      </c>
      <c r="J55" s="33" t="str">
        <f t="shared" si="22"/>
        <v/>
      </c>
      <c r="K55" s="19" t="str">
        <f t="shared" si="22"/>
        <v/>
      </c>
      <c r="L55" s="20" t="str">
        <f t="shared" si="22"/>
        <v/>
      </c>
      <c r="M55" s="102" t="str">
        <f t="shared" si="22"/>
        <v/>
      </c>
      <c r="N55" s="19" t="str">
        <f t="shared" si="22"/>
        <v/>
      </c>
      <c r="O55" s="20" t="str">
        <f t="shared" si="22"/>
        <v/>
      </c>
      <c r="P55" s="38" t="str">
        <f t="shared" si="16"/>
        <v>-</v>
      </c>
      <c r="Q55" s="331" t="str">
        <f t="shared" si="20"/>
        <v/>
      </c>
      <c r="R55" s="98" t="str">
        <f t="shared" si="20"/>
        <v/>
      </c>
      <c r="S55" s="31">
        <f t="shared" si="17"/>
        <v>0.16666666666666666</v>
      </c>
      <c r="T55" s="66" t="str">
        <f t="shared" si="23"/>
        <v/>
      </c>
      <c r="U55" s="67" t="str">
        <f t="shared" si="23"/>
        <v/>
      </c>
      <c r="V55" s="68" t="str">
        <f t="shared" si="23"/>
        <v/>
      </c>
      <c r="W55" s="68" t="str">
        <f t="shared" si="23"/>
        <v/>
      </c>
      <c r="X55" s="66" t="str">
        <f t="shared" si="23"/>
        <v/>
      </c>
      <c r="Y55" s="68" t="str">
        <f t="shared" si="23"/>
        <v/>
      </c>
      <c r="Z55" s="69" t="str">
        <f t="shared" si="23"/>
        <v/>
      </c>
      <c r="AB55" s="293">
        <f t="shared" si="19"/>
        <v>35</v>
      </c>
    </row>
    <row r="56" spans="1:28" ht="20.100000000000001" hidden="1" customHeight="1" x14ac:dyDescent="0.25">
      <c r="A56" s="51">
        <v>0.125</v>
      </c>
      <c r="B56" s="298" t="s">
        <v>71</v>
      </c>
      <c r="C56" s="58">
        <v>35</v>
      </c>
      <c r="D56" s="134" t="s">
        <v>70</v>
      </c>
      <c r="E56" s="53"/>
      <c r="F56" s="127" t="s">
        <v>62</v>
      </c>
      <c r="G56" s="32" t="str">
        <f t="shared" si="21"/>
        <v>-</v>
      </c>
      <c r="H56" s="19" t="str">
        <f t="shared" si="21"/>
        <v>-</v>
      </c>
      <c r="I56" s="20" t="str">
        <f t="shared" si="21"/>
        <v>-</v>
      </c>
      <c r="J56" s="33" t="str">
        <f t="shared" si="22"/>
        <v/>
      </c>
      <c r="K56" s="19" t="str">
        <f t="shared" si="22"/>
        <v/>
      </c>
      <c r="L56" s="20" t="str">
        <f t="shared" si="22"/>
        <v/>
      </c>
      <c r="M56" s="102" t="str">
        <f t="shared" si="22"/>
        <v/>
      </c>
      <c r="N56" s="19" t="str">
        <f t="shared" si="22"/>
        <v/>
      </c>
      <c r="O56" s="20" t="str">
        <f t="shared" si="22"/>
        <v/>
      </c>
      <c r="P56" s="38" t="str">
        <f t="shared" si="16"/>
        <v>-</v>
      </c>
      <c r="Q56" s="331" t="str">
        <f t="shared" si="20"/>
        <v/>
      </c>
      <c r="R56" s="98" t="str">
        <f t="shared" si="20"/>
        <v/>
      </c>
      <c r="S56" s="31">
        <f t="shared" si="17"/>
        <v>0.20833333333333331</v>
      </c>
      <c r="T56" s="66" t="str">
        <f t="shared" si="23"/>
        <v/>
      </c>
      <c r="U56" s="67" t="str">
        <f t="shared" si="23"/>
        <v/>
      </c>
      <c r="V56" s="68" t="str">
        <f t="shared" si="23"/>
        <v/>
      </c>
      <c r="W56" s="68" t="str">
        <f t="shared" si="23"/>
        <v/>
      </c>
      <c r="X56" s="66" t="str">
        <f t="shared" si="23"/>
        <v/>
      </c>
      <c r="Y56" s="68" t="str">
        <f t="shared" si="23"/>
        <v/>
      </c>
      <c r="Z56" s="69" t="str">
        <f t="shared" si="23"/>
        <v/>
      </c>
      <c r="AB56" s="293">
        <f t="shared" si="19"/>
        <v>35</v>
      </c>
    </row>
    <row r="57" spans="1:28" ht="20.100000000000001" hidden="1" customHeight="1" x14ac:dyDescent="0.25">
      <c r="A57" s="51">
        <v>0.16666666666666666</v>
      </c>
      <c r="B57" s="298" t="s">
        <v>71</v>
      </c>
      <c r="C57" s="58">
        <v>35</v>
      </c>
      <c r="D57" s="134" t="s">
        <v>70</v>
      </c>
      <c r="E57" s="53"/>
      <c r="F57" s="127" t="s">
        <v>62</v>
      </c>
      <c r="G57" s="32" t="str">
        <f t="shared" si="21"/>
        <v>-</v>
      </c>
      <c r="H57" s="19" t="str">
        <f t="shared" si="21"/>
        <v>-</v>
      </c>
      <c r="I57" s="20" t="str">
        <f t="shared" si="21"/>
        <v>-</v>
      </c>
      <c r="J57" s="33" t="str">
        <f t="shared" si="22"/>
        <v/>
      </c>
      <c r="K57" s="19" t="str">
        <f t="shared" si="22"/>
        <v/>
      </c>
      <c r="L57" s="20" t="str">
        <f t="shared" si="22"/>
        <v/>
      </c>
      <c r="M57" s="102" t="str">
        <f t="shared" si="22"/>
        <v/>
      </c>
      <c r="N57" s="19" t="str">
        <f t="shared" si="22"/>
        <v/>
      </c>
      <c r="O57" s="20" t="str">
        <f t="shared" si="22"/>
        <v/>
      </c>
      <c r="P57" s="38" t="str">
        <f t="shared" si="16"/>
        <v>-</v>
      </c>
      <c r="Q57" s="331" t="str">
        <f t="shared" si="20"/>
        <v/>
      </c>
      <c r="R57" s="98" t="str">
        <f t="shared" si="20"/>
        <v/>
      </c>
      <c r="S57" s="31">
        <f t="shared" si="17"/>
        <v>0.25</v>
      </c>
      <c r="T57" s="66" t="str">
        <f t="shared" si="23"/>
        <v/>
      </c>
      <c r="U57" s="67" t="str">
        <f t="shared" si="23"/>
        <v/>
      </c>
      <c r="V57" s="68" t="str">
        <f t="shared" si="23"/>
        <v/>
      </c>
      <c r="W57" s="68" t="str">
        <f t="shared" si="23"/>
        <v/>
      </c>
      <c r="X57" s="66" t="str">
        <f t="shared" si="23"/>
        <v/>
      </c>
      <c r="Y57" s="68" t="str">
        <f t="shared" si="23"/>
        <v/>
      </c>
      <c r="Z57" s="69" t="str">
        <f t="shared" si="23"/>
        <v/>
      </c>
      <c r="AB57" s="293">
        <f t="shared" si="19"/>
        <v>35</v>
      </c>
    </row>
    <row r="58" spans="1:28" ht="19.5" hidden="1" customHeight="1" x14ac:dyDescent="0.25">
      <c r="A58" s="70"/>
      <c r="B58" s="122"/>
      <c r="C58" s="72"/>
      <c r="D58" s="135" t="s">
        <v>24</v>
      </c>
      <c r="E58" s="73" t="s">
        <v>25</v>
      </c>
      <c r="F58" s="128" t="s">
        <v>62</v>
      </c>
      <c r="G58" s="75" t="s">
        <v>9</v>
      </c>
      <c r="H58" s="76" t="s">
        <v>9</v>
      </c>
      <c r="I58" s="77" t="s">
        <v>9</v>
      </c>
      <c r="J58" s="75" t="s">
        <v>9</v>
      </c>
      <c r="K58" s="76" t="s">
        <v>9</v>
      </c>
      <c r="L58" s="77" t="s">
        <v>9</v>
      </c>
      <c r="M58" s="75" t="s">
        <v>9</v>
      </c>
      <c r="N58" s="76" t="s">
        <v>9</v>
      </c>
      <c r="O58" s="77" t="s">
        <v>9</v>
      </c>
      <c r="P58" s="38" t="s">
        <v>9</v>
      </c>
      <c r="Q58" s="39" t="s">
        <v>9</v>
      </c>
      <c r="R58" s="98" t="s">
        <v>9</v>
      </c>
      <c r="S58" s="78" t="s">
        <v>9</v>
      </c>
      <c r="T58" s="79" t="s">
        <v>9</v>
      </c>
      <c r="U58" s="80" t="s">
        <v>9</v>
      </c>
      <c r="V58" s="81" t="s">
        <v>9</v>
      </c>
      <c r="W58" s="81" t="s">
        <v>9</v>
      </c>
      <c r="X58" s="79" t="s">
        <v>9</v>
      </c>
      <c r="Y58" s="81" t="s">
        <v>9</v>
      </c>
      <c r="Z58" s="82" t="s">
        <v>9</v>
      </c>
      <c r="AB58" s="297" t="s">
        <v>9</v>
      </c>
    </row>
    <row r="59" spans="1:28" ht="19.5" hidden="1" customHeight="1" x14ac:dyDescent="0.25">
      <c r="A59" s="70"/>
      <c r="B59" s="122"/>
      <c r="C59" s="72"/>
      <c r="D59" s="135" t="s">
        <v>24</v>
      </c>
      <c r="E59" s="73" t="s">
        <v>26</v>
      </c>
      <c r="F59" s="128" t="s">
        <v>62</v>
      </c>
      <c r="G59" s="75" t="s">
        <v>9</v>
      </c>
      <c r="H59" s="76" t="s">
        <v>9</v>
      </c>
      <c r="I59" s="77" t="s">
        <v>9</v>
      </c>
      <c r="J59" s="75" t="s">
        <v>9</v>
      </c>
      <c r="K59" s="76" t="s">
        <v>9</v>
      </c>
      <c r="L59" s="77" t="s">
        <v>9</v>
      </c>
      <c r="M59" s="75" t="s">
        <v>9</v>
      </c>
      <c r="N59" s="76" t="s">
        <v>9</v>
      </c>
      <c r="O59" s="77" t="s">
        <v>9</v>
      </c>
      <c r="P59" s="38" t="s">
        <v>9</v>
      </c>
      <c r="Q59" s="39" t="s">
        <v>9</v>
      </c>
      <c r="R59" s="98" t="s">
        <v>9</v>
      </c>
      <c r="S59" s="78" t="s">
        <v>9</v>
      </c>
      <c r="T59" s="79" t="s">
        <v>9</v>
      </c>
      <c r="U59" s="80" t="s">
        <v>9</v>
      </c>
      <c r="V59" s="81" t="s">
        <v>9</v>
      </c>
      <c r="W59" s="81" t="s">
        <v>9</v>
      </c>
      <c r="X59" s="79" t="s">
        <v>9</v>
      </c>
      <c r="Y59" s="81" t="s">
        <v>9</v>
      </c>
      <c r="Z59" s="82" t="s">
        <v>9</v>
      </c>
      <c r="AB59" s="297" t="s">
        <v>9</v>
      </c>
    </row>
    <row r="60" spans="1:28" ht="19.5" hidden="1" customHeight="1" x14ac:dyDescent="0.25">
      <c r="A60" s="70"/>
      <c r="B60" s="122"/>
      <c r="C60" s="72"/>
      <c r="D60" s="135" t="s">
        <v>24</v>
      </c>
      <c r="E60" s="73" t="s">
        <v>27</v>
      </c>
      <c r="F60" s="128" t="s">
        <v>62</v>
      </c>
      <c r="G60" s="75" t="s">
        <v>9</v>
      </c>
      <c r="H60" s="76" t="s">
        <v>9</v>
      </c>
      <c r="I60" s="77" t="s">
        <v>9</v>
      </c>
      <c r="J60" s="75" t="s">
        <v>9</v>
      </c>
      <c r="K60" s="76" t="s">
        <v>9</v>
      </c>
      <c r="L60" s="77" t="s">
        <v>9</v>
      </c>
      <c r="M60" s="75" t="s">
        <v>9</v>
      </c>
      <c r="N60" s="76" t="s">
        <v>9</v>
      </c>
      <c r="O60" s="77" t="s">
        <v>9</v>
      </c>
      <c r="P60" s="38" t="s">
        <v>9</v>
      </c>
      <c r="Q60" s="39" t="s">
        <v>9</v>
      </c>
      <c r="R60" s="98" t="s">
        <v>9</v>
      </c>
      <c r="S60" s="78" t="s">
        <v>9</v>
      </c>
      <c r="T60" s="79" t="s">
        <v>9</v>
      </c>
      <c r="U60" s="80" t="s">
        <v>9</v>
      </c>
      <c r="V60" s="81" t="s">
        <v>9</v>
      </c>
      <c r="W60" s="81" t="s">
        <v>9</v>
      </c>
      <c r="X60" s="79" t="s">
        <v>9</v>
      </c>
      <c r="Y60" s="81" t="s">
        <v>9</v>
      </c>
      <c r="Z60" s="82" t="s">
        <v>9</v>
      </c>
      <c r="AB60" s="297" t="s">
        <v>9</v>
      </c>
    </row>
    <row r="61" spans="1:28" ht="19.5" x14ac:dyDescent="0.25">
      <c r="A61" s="70"/>
      <c r="B61" s="122"/>
      <c r="C61" s="72"/>
      <c r="D61" s="135" t="s">
        <v>24</v>
      </c>
      <c r="E61" s="73" t="s">
        <v>28</v>
      </c>
      <c r="F61" s="128" t="s">
        <v>62</v>
      </c>
      <c r="G61" s="75" t="s">
        <v>9</v>
      </c>
      <c r="H61" s="76" t="s">
        <v>9</v>
      </c>
      <c r="I61" s="77" t="s">
        <v>9</v>
      </c>
      <c r="J61" s="75" t="s">
        <v>9</v>
      </c>
      <c r="K61" s="76" t="s">
        <v>9</v>
      </c>
      <c r="L61" s="77" t="s">
        <v>9</v>
      </c>
      <c r="M61" s="75" t="s">
        <v>9</v>
      </c>
      <c r="N61" s="76" t="s">
        <v>9</v>
      </c>
      <c r="O61" s="77" t="s">
        <v>9</v>
      </c>
      <c r="P61" s="38" t="s">
        <v>9</v>
      </c>
      <c r="Q61" s="39" t="s">
        <v>9</v>
      </c>
      <c r="R61" s="98" t="s">
        <v>9</v>
      </c>
      <c r="S61" s="78" t="s">
        <v>9</v>
      </c>
      <c r="T61" s="79" t="s">
        <v>9</v>
      </c>
      <c r="U61" s="80" t="s">
        <v>9</v>
      </c>
      <c r="V61" s="81" t="s">
        <v>9</v>
      </c>
      <c r="W61" s="81" t="s">
        <v>9</v>
      </c>
      <c r="X61" s="79" t="s">
        <v>9</v>
      </c>
      <c r="Y61" s="81" t="s">
        <v>9</v>
      </c>
      <c r="Z61" s="82" t="s">
        <v>9</v>
      </c>
      <c r="AB61" s="297" t="s">
        <v>9</v>
      </c>
    </row>
    <row r="62" spans="1:28" ht="19.5" x14ac:dyDescent="0.25">
      <c r="A62" s="70"/>
      <c r="B62" s="122"/>
      <c r="C62" s="72"/>
      <c r="D62" s="135" t="s">
        <v>24</v>
      </c>
      <c r="E62" s="73" t="s">
        <v>29</v>
      </c>
      <c r="F62" s="128" t="s">
        <v>62</v>
      </c>
      <c r="G62" s="75" t="s">
        <v>9</v>
      </c>
      <c r="H62" s="76" t="s">
        <v>9</v>
      </c>
      <c r="I62" s="77" t="s">
        <v>9</v>
      </c>
      <c r="J62" s="75" t="s">
        <v>9</v>
      </c>
      <c r="K62" s="76" t="s">
        <v>9</v>
      </c>
      <c r="L62" s="77" t="s">
        <v>9</v>
      </c>
      <c r="M62" s="75" t="s">
        <v>9</v>
      </c>
      <c r="N62" s="76" t="s">
        <v>9</v>
      </c>
      <c r="O62" s="77" t="s">
        <v>9</v>
      </c>
      <c r="P62" s="38" t="s">
        <v>9</v>
      </c>
      <c r="Q62" s="39" t="s">
        <v>9</v>
      </c>
      <c r="R62" s="98" t="s">
        <v>9</v>
      </c>
      <c r="S62" s="78" t="s">
        <v>9</v>
      </c>
      <c r="T62" s="79" t="s">
        <v>9</v>
      </c>
      <c r="U62" s="80" t="s">
        <v>9</v>
      </c>
      <c r="V62" s="81" t="s">
        <v>9</v>
      </c>
      <c r="W62" s="81" t="s">
        <v>9</v>
      </c>
      <c r="X62" s="79" t="s">
        <v>9</v>
      </c>
      <c r="Y62" s="81" t="s">
        <v>9</v>
      </c>
      <c r="Z62" s="82" t="s">
        <v>9</v>
      </c>
      <c r="AB62" s="297" t="s">
        <v>9</v>
      </c>
    </row>
    <row r="63" spans="1:28" ht="19.5" x14ac:dyDescent="0.25">
      <c r="A63" s="70"/>
      <c r="B63" s="122"/>
      <c r="C63" s="72"/>
      <c r="D63" s="135" t="s">
        <v>24</v>
      </c>
      <c r="E63" s="73" t="s">
        <v>30</v>
      </c>
      <c r="F63" s="128" t="s">
        <v>62</v>
      </c>
      <c r="G63" s="75" t="s">
        <v>9</v>
      </c>
      <c r="H63" s="76" t="s">
        <v>9</v>
      </c>
      <c r="I63" s="77" t="s">
        <v>9</v>
      </c>
      <c r="J63" s="75" t="s">
        <v>9</v>
      </c>
      <c r="K63" s="76" t="s">
        <v>9</v>
      </c>
      <c r="L63" s="77" t="s">
        <v>9</v>
      </c>
      <c r="M63" s="75" t="s">
        <v>9</v>
      </c>
      <c r="N63" s="76" t="s">
        <v>9</v>
      </c>
      <c r="O63" s="77" t="s">
        <v>9</v>
      </c>
      <c r="P63" s="38" t="s">
        <v>9</v>
      </c>
      <c r="Q63" s="39" t="s">
        <v>9</v>
      </c>
      <c r="R63" s="98" t="s">
        <v>9</v>
      </c>
      <c r="S63" s="78" t="s">
        <v>9</v>
      </c>
      <c r="T63" s="79" t="s">
        <v>9</v>
      </c>
      <c r="U63" s="80" t="s">
        <v>9</v>
      </c>
      <c r="V63" s="81" t="s">
        <v>9</v>
      </c>
      <c r="W63" s="81" t="s">
        <v>9</v>
      </c>
      <c r="X63" s="79" t="s">
        <v>9</v>
      </c>
      <c r="Y63" s="81" t="s">
        <v>9</v>
      </c>
      <c r="Z63" s="82" t="s">
        <v>9</v>
      </c>
      <c r="AB63" s="297" t="s">
        <v>9</v>
      </c>
    </row>
    <row r="64" spans="1:28" ht="20.100000000000001" customHeight="1" x14ac:dyDescent="0.25">
      <c r="A64" s="83"/>
      <c r="B64" s="84"/>
      <c r="C64" s="329"/>
      <c r="D64" s="136" t="s">
        <v>3</v>
      </c>
      <c r="E64" s="87" t="s">
        <v>32</v>
      </c>
      <c r="F64" s="129" t="s">
        <v>62</v>
      </c>
      <c r="G64" s="89" t="s">
        <v>9</v>
      </c>
      <c r="H64" s="90" t="s">
        <v>9</v>
      </c>
      <c r="I64" s="91" t="s">
        <v>9</v>
      </c>
      <c r="J64" s="89" t="s">
        <v>9</v>
      </c>
      <c r="K64" s="90" t="s">
        <v>9</v>
      </c>
      <c r="L64" s="91" t="s">
        <v>9</v>
      </c>
      <c r="M64" s="89" t="s">
        <v>9</v>
      </c>
      <c r="N64" s="90" t="s">
        <v>9</v>
      </c>
      <c r="O64" s="91" t="s">
        <v>9</v>
      </c>
      <c r="P64" s="92" t="s">
        <v>9</v>
      </c>
      <c r="Q64" s="92" t="s">
        <v>9</v>
      </c>
      <c r="R64" s="92" t="s">
        <v>9</v>
      </c>
      <c r="S64" s="93" t="s">
        <v>9</v>
      </c>
      <c r="T64" s="97" t="s">
        <v>9</v>
      </c>
      <c r="U64" s="94" t="s">
        <v>9</v>
      </c>
      <c r="V64" s="95" t="s">
        <v>9</v>
      </c>
      <c r="W64" s="95" t="s">
        <v>9</v>
      </c>
      <c r="X64" s="97" t="s">
        <v>9</v>
      </c>
      <c r="Y64" s="95" t="s">
        <v>9</v>
      </c>
      <c r="Z64" s="96" t="s">
        <v>9</v>
      </c>
      <c r="AB64" s="85" t="s">
        <v>9</v>
      </c>
    </row>
    <row r="65" spans="1:28" ht="23.25" customHeight="1" x14ac:dyDescent="0.25">
      <c r="A65" s="59"/>
      <c r="B65" s="123"/>
      <c r="C65" s="61"/>
      <c r="D65" s="137" t="s">
        <v>3</v>
      </c>
      <c r="E65" s="63" t="s">
        <v>61</v>
      </c>
      <c r="F65" s="130" t="s">
        <v>62</v>
      </c>
      <c r="G65" s="32" t="s">
        <v>9</v>
      </c>
      <c r="H65" s="17" t="s">
        <v>9</v>
      </c>
      <c r="I65" s="18" t="s">
        <v>9</v>
      </c>
      <c r="J65" s="33" t="s">
        <v>9</v>
      </c>
      <c r="K65" s="17" t="s">
        <v>9</v>
      </c>
      <c r="L65" s="18" t="s">
        <v>9</v>
      </c>
      <c r="M65" s="102"/>
      <c r="N65" s="17"/>
      <c r="O65" s="18"/>
      <c r="P65" s="38" t="s">
        <v>9</v>
      </c>
      <c r="Q65" s="39" t="s">
        <v>9</v>
      </c>
      <c r="R65" s="98"/>
      <c r="S65" s="13" t="s">
        <v>9</v>
      </c>
      <c r="T65" s="27" t="s">
        <v>9</v>
      </c>
      <c r="U65" s="28" t="s">
        <v>9</v>
      </c>
      <c r="V65" s="29" t="s">
        <v>9</v>
      </c>
      <c r="W65" s="29" t="s">
        <v>9</v>
      </c>
      <c r="X65" s="27" t="s">
        <v>9</v>
      </c>
      <c r="Y65" s="29" t="s">
        <v>9</v>
      </c>
      <c r="Z65" s="16" t="s">
        <v>9</v>
      </c>
      <c r="AB65" s="61" t="s">
        <v>9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348" t="str">
        <f>G2</f>
        <v># Shot</v>
      </c>
      <c r="J67" s="367" t="str">
        <f>J2</f>
        <v># Shot</v>
      </c>
      <c r="M67" s="351" t="str">
        <f>M2</f>
        <v># Shot</v>
      </c>
      <c r="P67" s="354" t="s">
        <v>8</v>
      </c>
      <c r="Q67" s="355"/>
      <c r="R67" s="356"/>
      <c r="T67" s="357" t="str">
        <f t="shared" ref="T67:Z67" si="24">T2</f>
        <v>Bypass</v>
      </c>
      <c r="U67" s="360" t="str">
        <f t="shared" si="24"/>
        <v>No Show</v>
      </c>
      <c r="V67" s="337" t="str">
        <f t="shared" si="24"/>
        <v>Decline</v>
      </c>
      <c r="W67" s="337" t="str">
        <f t="shared" si="24"/>
        <v>Xtra Sheets</v>
      </c>
      <c r="X67" s="357" t="str">
        <f t="shared" si="24"/>
        <v>Digital</v>
      </c>
      <c r="Y67" s="337" t="str">
        <f t="shared" si="24"/>
        <v>Stolen</v>
      </c>
      <c r="Z67" s="340" t="str">
        <f t="shared" si="24"/>
        <v># Sales 
(if known)</v>
      </c>
      <c r="AB67"/>
    </row>
    <row r="68" spans="1:28" x14ac:dyDescent="0.25">
      <c r="F68" s="131"/>
      <c r="G68" s="349"/>
      <c r="J68" s="368"/>
      <c r="M68" s="352"/>
      <c r="P68" s="343" t="str">
        <f>P3</f>
        <v>Green 
Screen</v>
      </c>
      <c r="Q68" s="370" t="str">
        <f>Q3</f>
        <v>Star</v>
      </c>
      <c r="R68" s="345" t="str">
        <f>R3</f>
        <v>Private</v>
      </c>
      <c r="T68" s="358"/>
      <c r="U68" s="361"/>
      <c r="V68" s="338"/>
      <c r="W68" s="338"/>
      <c r="X68" s="358"/>
      <c r="Y68" s="338"/>
      <c r="Z68" s="341"/>
    </row>
    <row r="69" spans="1:28" ht="15.75" thickBot="1" x14ac:dyDescent="0.3">
      <c r="F69" s="131"/>
      <c r="G69" s="350"/>
      <c r="J69" s="369"/>
      <c r="M69" s="353"/>
      <c r="P69" s="344"/>
      <c r="Q69" s="371"/>
      <c r="R69" s="346"/>
      <c r="T69" s="359"/>
      <c r="U69" s="362"/>
      <c r="V69" s="339"/>
      <c r="W69" s="339"/>
      <c r="X69" s="359"/>
      <c r="Y69" s="339"/>
      <c r="Z69" s="342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33</v>
      </c>
      <c r="F73"/>
      <c r="G73" s="141"/>
      <c r="H73" s="334" t="s">
        <v>34</v>
      </c>
      <c r="I73" s="335"/>
      <c r="O73" s="141"/>
      <c r="P73" s="334" t="s">
        <v>35</v>
      </c>
      <c r="Q73" s="336"/>
      <c r="R73" s="335"/>
      <c r="T73" s="142"/>
      <c r="U73" s="334" t="s">
        <v>36</v>
      </c>
      <c r="V73" s="336"/>
      <c r="W73" s="335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H73:I73"/>
    <mergeCell ref="U73:W73"/>
    <mergeCell ref="W67:W69"/>
    <mergeCell ref="Z67:Z69"/>
    <mergeCell ref="P68:P69"/>
    <mergeCell ref="R68:R69"/>
    <mergeCell ref="P73:R73"/>
  </mergeCells>
  <conditionalFormatting sqref="AB5:AB15 AB21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73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F79"/>
  <sheetViews>
    <sheetView zoomScaleNormal="100" workbookViewId="0">
      <selection activeCell="A51" sqref="A51:F57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customWidth="1"/>
    <col min="11" max="12" width="8.140625" style="54" customWidth="1"/>
    <col min="13" max="13" width="4.28515625" customWidth="1"/>
    <col min="14" max="15" width="8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2" bestFit="1" customWidth="1"/>
    <col min="28" max="28" width="39.5703125" style="54" customWidth="1"/>
    <col min="29" max="30" width="0" hidden="1" customWidth="1"/>
    <col min="31" max="31" width="2.28515625" customWidth="1"/>
    <col min="32" max="32" width="4.85546875" style="54" customWidth="1"/>
  </cols>
  <sheetData>
    <row r="1" spans="1:32" ht="16.5" customHeight="1" thickBot="1" x14ac:dyDescent="0.3">
      <c r="A1" s="400">
        <f>'05.06 (v2)'!A1</f>
        <v>45418</v>
      </c>
      <c r="B1" s="400"/>
      <c r="C1" s="400"/>
      <c r="D1" s="400"/>
      <c r="E1" s="400"/>
      <c r="F1" s="401"/>
      <c r="G1" s="385" t="s">
        <v>18</v>
      </c>
      <c r="H1" s="386"/>
      <c r="I1" s="386"/>
      <c r="J1" s="386"/>
      <c r="K1" s="386"/>
      <c r="L1" s="386"/>
      <c r="M1" s="386"/>
      <c r="N1" s="386"/>
      <c r="O1" s="387"/>
      <c r="AB1"/>
      <c r="AF1" s="295"/>
    </row>
    <row r="2" spans="1:32" ht="24.75" customHeight="1" thickBot="1" x14ac:dyDescent="0.3">
      <c r="A2" s="402"/>
      <c r="B2" s="402"/>
      <c r="C2" s="402"/>
      <c r="D2" s="402"/>
      <c r="E2" s="402"/>
      <c r="F2" s="403"/>
      <c r="G2" s="388" t="s">
        <v>7</v>
      </c>
      <c r="H2" s="390" t="s">
        <v>20</v>
      </c>
      <c r="I2" s="391"/>
      <c r="J2" s="363" t="s">
        <v>7</v>
      </c>
      <c r="K2" s="365" t="s">
        <v>19</v>
      </c>
      <c r="L2" s="366"/>
      <c r="M2" s="392" t="s">
        <v>7</v>
      </c>
      <c r="N2" s="394" t="s">
        <v>3</v>
      </c>
      <c r="O2" s="395"/>
      <c r="P2" s="372" t="s">
        <v>8</v>
      </c>
      <c r="Q2" s="373"/>
      <c r="R2" s="374"/>
      <c r="S2" s="42"/>
      <c r="T2" s="375" t="s">
        <v>4</v>
      </c>
      <c r="U2" s="377" t="s">
        <v>5</v>
      </c>
      <c r="V2" s="379" t="s">
        <v>6</v>
      </c>
      <c r="W2" s="398" t="s">
        <v>23</v>
      </c>
      <c r="X2" s="375" t="s">
        <v>63</v>
      </c>
      <c r="Y2" s="379" t="s">
        <v>10</v>
      </c>
      <c r="Z2" s="340" t="s">
        <v>22</v>
      </c>
      <c r="AA2" s="396" t="s">
        <v>44</v>
      </c>
      <c r="AB2"/>
      <c r="AF2" s="296"/>
    </row>
    <row r="3" spans="1:32" ht="22.5" customHeight="1" x14ac:dyDescent="0.25">
      <c r="A3" s="43" t="s">
        <v>0</v>
      </c>
      <c r="B3" s="44" t="s">
        <v>15</v>
      </c>
      <c r="C3" s="45" t="s">
        <v>2</v>
      </c>
      <c r="D3" s="46" t="s">
        <v>1</v>
      </c>
      <c r="E3" s="47" t="s">
        <v>17</v>
      </c>
      <c r="F3" s="48" t="s">
        <v>14</v>
      </c>
      <c r="G3" s="389"/>
      <c r="H3" s="34" t="s">
        <v>12</v>
      </c>
      <c r="I3" s="35" t="s">
        <v>13</v>
      </c>
      <c r="J3" s="364"/>
      <c r="K3" s="36" t="s">
        <v>12</v>
      </c>
      <c r="L3" s="37" t="s">
        <v>13</v>
      </c>
      <c r="M3" s="393"/>
      <c r="N3" s="100" t="s">
        <v>12</v>
      </c>
      <c r="O3" s="101" t="s">
        <v>13</v>
      </c>
      <c r="P3" s="40" t="s">
        <v>21</v>
      </c>
      <c r="Q3" s="41" t="s">
        <v>19</v>
      </c>
      <c r="R3" s="99" t="s">
        <v>3</v>
      </c>
      <c r="S3" s="30" t="s">
        <v>16</v>
      </c>
      <c r="T3" s="376"/>
      <c r="U3" s="378"/>
      <c r="V3" s="380"/>
      <c r="W3" s="399"/>
      <c r="X3" s="376"/>
      <c r="Y3" s="380"/>
      <c r="Z3" s="347"/>
      <c r="AA3" s="397"/>
      <c r="AB3" s="47" t="s">
        <v>37</v>
      </c>
      <c r="AF3" s="274" t="s">
        <v>60</v>
      </c>
    </row>
    <row r="4" spans="1:32" ht="5.25" customHeight="1" x14ac:dyDescent="0.25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79">
        <f>IF(ISBLANK(Z4),-90,(-((Z4)-SUM(AE4:AK4,AB4))))</f>
        <v>-90</v>
      </c>
      <c r="AB4" s="8"/>
      <c r="AF4" s="55"/>
    </row>
    <row r="5" spans="1:32" ht="20.100000000000001" customHeight="1" x14ac:dyDescent="0.25">
      <c r="A5" s="51">
        <f>'05.06 (v2)'!A5</f>
        <v>0.41666666666666669</v>
      </c>
      <c r="B5" s="52" t="str">
        <f>'05.06 (v2)'!B5</f>
        <v>VIP</v>
      </c>
      <c r="C5" s="58">
        <f>'05.06 (v2)'!C5</f>
        <v>35</v>
      </c>
      <c r="D5" s="58" t="str">
        <f>'05.06 (v2)'!D5</f>
        <v>Public</v>
      </c>
      <c r="E5" s="53">
        <f>'05.06 (v2)'!E5</f>
        <v>0</v>
      </c>
      <c r="F5" s="65" t="str">
        <f>'05.06 (v2)'!F5</f>
        <v>TBD</v>
      </c>
      <c r="G5" s="103">
        <f t="shared" ref="G5:G14" si="0">IF(ISBLANK(I5),0,(I5-H5+1))</f>
        <v>0</v>
      </c>
      <c r="H5" s="106"/>
      <c r="I5" s="107"/>
      <c r="J5" s="104">
        <f t="shared" ref="J5:J14" si="1">IF(ISBLANK(L5),0,(L5-K5+1))</f>
        <v>0</v>
      </c>
      <c r="K5" s="106"/>
      <c r="L5" s="107"/>
      <c r="M5" s="105">
        <f t="shared" ref="M5:M14" si="2">IF(ISBLANK(O5),0,(O5-N5+1))</f>
        <v>0</v>
      </c>
      <c r="N5" s="106"/>
      <c r="O5" s="107"/>
      <c r="P5" s="108"/>
      <c r="Q5" s="109"/>
      <c r="R5" s="110"/>
      <c r="S5" s="31">
        <f t="shared" ref="S5:S14" si="3">A5+TIME(2,0,0)</f>
        <v>0.5</v>
      </c>
      <c r="T5" s="111"/>
      <c r="U5" s="112"/>
      <c r="V5" s="113"/>
      <c r="W5" s="292"/>
      <c r="X5" s="111"/>
      <c r="Y5" s="113"/>
      <c r="Z5" s="114"/>
      <c r="AA5" s="179">
        <f t="shared" ref="AA5:AA14" si="4">IF(ISBLANK(I5),-90,(-((P5)-SUM(T5:W5,Z5))))</f>
        <v>-90</v>
      </c>
      <c r="AB5" s="53"/>
      <c r="AF5" s="293">
        <f>'05.06 (v2)'!AB5</f>
        <v>9</v>
      </c>
    </row>
    <row r="6" spans="1:32" ht="20.100000000000001" customHeight="1" x14ac:dyDescent="0.25">
      <c r="A6" s="51">
        <f>'05.06 (v2)'!A6</f>
        <v>0.45833333333333331</v>
      </c>
      <c r="B6" s="52" t="str">
        <f>'05.06 (v2)'!B6</f>
        <v>VIP</v>
      </c>
      <c r="C6" s="58">
        <f>'05.06 (v2)'!C6</f>
        <v>35</v>
      </c>
      <c r="D6" s="58" t="str">
        <f>'05.06 (v2)'!D6</f>
        <v>Public</v>
      </c>
      <c r="E6" s="53">
        <f>'05.06 (v2)'!E6</f>
        <v>0</v>
      </c>
      <c r="F6" s="65" t="str">
        <f>'05.06 (v2)'!F6</f>
        <v>TBD</v>
      </c>
      <c r="G6" s="103">
        <f t="shared" si="0"/>
        <v>0</v>
      </c>
      <c r="H6" s="106"/>
      <c r="I6" s="107"/>
      <c r="J6" s="104">
        <f t="shared" si="1"/>
        <v>0</v>
      </c>
      <c r="K6" s="106"/>
      <c r="L6" s="107"/>
      <c r="M6" s="105">
        <f t="shared" si="2"/>
        <v>0</v>
      </c>
      <c r="N6" s="106"/>
      <c r="O6" s="107"/>
      <c r="P6" s="108"/>
      <c r="Q6" s="109"/>
      <c r="R6" s="110"/>
      <c r="S6" s="31">
        <f t="shared" si="3"/>
        <v>0.54166666666666663</v>
      </c>
      <c r="T6" s="111"/>
      <c r="U6" s="112"/>
      <c r="V6" s="113"/>
      <c r="W6" s="292"/>
      <c r="X6" s="111"/>
      <c r="Y6" s="113"/>
      <c r="Z6" s="114"/>
      <c r="AA6" s="179">
        <f t="shared" si="4"/>
        <v>-90</v>
      </c>
      <c r="AB6" s="53"/>
      <c r="AF6" s="293">
        <f>'05.06 (v2)'!AB6</f>
        <v>10</v>
      </c>
    </row>
    <row r="7" spans="1:32" ht="20.100000000000001" customHeight="1" x14ac:dyDescent="0.25">
      <c r="A7" s="51">
        <f>'05.06 (v2)'!A7</f>
        <v>0.5</v>
      </c>
      <c r="B7" s="52" t="str">
        <f>'05.06 (v2)'!B7</f>
        <v>VIP</v>
      </c>
      <c r="C7" s="58">
        <f>'05.06 (v2)'!C7</f>
        <v>35</v>
      </c>
      <c r="D7" s="58" t="str">
        <f>'05.06 (v2)'!D7</f>
        <v>Public</v>
      </c>
      <c r="E7" s="53">
        <f>'05.06 (v2)'!E7</f>
        <v>0</v>
      </c>
      <c r="F7" s="65" t="str">
        <f>'05.06 (v2)'!F7</f>
        <v>TBD</v>
      </c>
      <c r="G7" s="103">
        <f t="shared" si="0"/>
        <v>0</v>
      </c>
      <c r="H7" s="106"/>
      <c r="I7" s="107"/>
      <c r="J7" s="104">
        <f t="shared" si="1"/>
        <v>0</v>
      </c>
      <c r="K7" s="106"/>
      <c r="L7" s="107"/>
      <c r="M7" s="105">
        <f t="shared" si="2"/>
        <v>0</v>
      </c>
      <c r="N7" s="106"/>
      <c r="O7" s="107"/>
      <c r="P7" s="108"/>
      <c r="Q7" s="109"/>
      <c r="R7" s="110"/>
      <c r="S7" s="31">
        <f t="shared" si="3"/>
        <v>0.58333333333333337</v>
      </c>
      <c r="T7" s="111"/>
      <c r="U7" s="112"/>
      <c r="V7" s="113"/>
      <c r="W7" s="292"/>
      <c r="X7" s="111"/>
      <c r="Y7" s="113"/>
      <c r="Z7" s="114"/>
      <c r="AA7" s="179">
        <f t="shared" si="4"/>
        <v>-90</v>
      </c>
      <c r="AB7" s="53"/>
      <c r="AF7" s="293">
        <f>'05.06 (v2)'!AB7</f>
        <v>0</v>
      </c>
    </row>
    <row r="8" spans="1:32" ht="20.100000000000001" customHeight="1" x14ac:dyDescent="0.25">
      <c r="A8" s="51">
        <f>'05.06 (v2)'!A8</f>
        <v>4.1666666666666664E-2</v>
      </c>
      <c r="B8" s="52" t="str">
        <f>'05.06 (v2)'!B8</f>
        <v>VIP</v>
      </c>
      <c r="C8" s="58">
        <f>'05.06 (v2)'!C8</f>
        <v>35</v>
      </c>
      <c r="D8" s="58" t="str">
        <f>'05.06 (v2)'!D8</f>
        <v>Public</v>
      </c>
      <c r="E8" s="53">
        <f>'05.06 (v2)'!E8</f>
        <v>0</v>
      </c>
      <c r="F8" s="65" t="str">
        <f>'05.06 (v2)'!F8</f>
        <v>TBD</v>
      </c>
      <c r="G8" s="103">
        <f t="shared" si="0"/>
        <v>0</v>
      </c>
      <c r="H8" s="106"/>
      <c r="I8" s="107"/>
      <c r="J8" s="104">
        <f t="shared" si="1"/>
        <v>0</v>
      </c>
      <c r="K8" s="106"/>
      <c r="L8" s="107"/>
      <c r="M8" s="105">
        <f t="shared" si="2"/>
        <v>0</v>
      </c>
      <c r="N8" s="106"/>
      <c r="O8" s="107"/>
      <c r="P8" s="108"/>
      <c r="Q8" s="109"/>
      <c r="R8" s="110"/>
      <c r="S8" s="31">
        <f t="shared" si="3"/>
        <v>0.125</v>
      </c>
      <c r="T8" s="111"/>
      <c r="U8" s="112"/>
      <c r="V8" s="113"/>
      <c r="W8" s="292"/>
      <c r="X8" s="111"/>
      <c r="Y8" s="113"/>
      <c r="Z8" s="114"/>
      <c r="AA8" s="179">
        <f t="shared" si="4"/>
        <v>-90</v>
      </c>
      <c r="AB8" s="53"/>
      <c r="AF8" s="293">
        <f>'05.06 (v2)'!AB8</f>
        <v>0</v>
      </c>
    </row>
    <row r="9" spans="1:32" ht="20.100000000000001" customHeight="1" x14ac:dyDescent="0.25">
      <c r="A9" s="51">
        <f>'05.06 (v2)'!A9</f>
        <v>8.3333333333333329E-2</v>
      </c>
      <c r="B9" s="52" t="str">
        <f>'05.06 (v2)'!B9</f>
        <v>VIP</v>
      </c>
      <c r="C9" s="58">
        <f>'05.06 (v2)'!C9</f>
        <v>35</v>
      </c>
      <c r="D9" s="58" t="str">
        <f>'05.06 (v2)'!D9</f>
        <v>Public</v>
      </c>
      <c r="E9" s="53">
        <f>'05.06 (v2)'!E9</f>
        <v>0</v>
      </c>
      <c r="F9" s="65" t="str">
        <f>'05.06 (v2)'!F9</f>
        <v>TBD</v>
      </c>
      <c r="G9" s="103">
        <f t="shared" si="0"/>
        <v>0</v>
      </c>
      <c r="H9" s="106"/>
      <c r="I9" s="107"/>
      <c r="J9" s="104">
        <f t="shared" si="1"/>
        <v>0</v>
      </c>
      <c r="K9" s="106"/>
      <c r="L9" s="107"/>
      <c r="M9" s="105">
        <f t="shared" si="2"/>
        <v>0</v>
      </c>
      <c r="N9" s="106"/>
      <c r="O9" s="107"/>
      <c r="P9" s="108"/>
      <c r="Q9" s="109"/>
      <c r="R9" s="110"/>
      <c r="S9" s="31">
        <f t="shared" si="3"/>
        <v>0.16666666666666666</v>
      </c>
      <c r="T9" s="111"/>
      <c r="U9" s="112"/>
      <c r="V9" s="113"/>
      <c r="W9" s="292"/>
      <c r="X9" s="111"/>
      <c r="Y9" s="113"/>
      <c r="Z9" s="114"/>
      <c r="AA9" s="179">
        <f t="shared" si="4"/>
        <v>-90</v>
      </c>
      <c r="AB9" s="53"/>
      <c r="AF9" s="293">
        <f>'05.06 (v2)'!AB9</f>
        <v>1</v>
      </c>
    </row>
    <row r="10" spans="1:32" ht="20.100000000000001" customHeight="1" x14ac:dyDescent="0.25">
      <c r="A10" s="51">
        <f>'05.06 (v2)'!A10</f>
        <v>0.125</v>
      </c>
      <c r="B10" s="52" t="str">
        <f>'05.06 (v2)'!B10</f>
        <v>VIP</v>
      </c>
      <c r="C10" s="58">
        <f>'05.06 (v2)'!C10</f>
        <v>35</v>
      </c>
      <c r="D10" s="58" t="str">
        <f>'05.06 (v2)'!D10</f>
        <v>Public</v>
      </c>
      <c r="E10" s="53">
        <f>'05.06 (v2)'!E10</f>
        <v>0</v>
      </c>
      <c r="F10" s="65" t="str">
        <f>'05.06 (v2)'!F10</f>
        <v>TBD</v>
      </c>
      <c r="G10" s="103">
        <f t="shared" si="0"/>
        <v>0</v>
      </c>
      <c r="H10" s="106"/>
      <c r="I10" s="107"/>
      <c r="J10" s="104">
        <f t="shared" si="1"/>
        <v>0</v>
      </c>
      <c r="K10" s="106"/>
      <c r="L10" s="107"/>
      <c r="M10" s="105">
        <f t="shared" si="2"/>
        <v>0</v>
      </c>
      <c r="N10" s="106"/>
      <c r="O10" s="107"/>
      <c r="P10" s="108"/>
      <c r="Q10" s="109"/>
      <c r="R10" s="110"/>
      <c r="S10" s="31">
        <f t="shared" si="3"/>
        <v>0.20833333333333331</v>
      </c>
      <c r="T10" s="111"/>
      <c r="U10" s="112"/>
      <c r="V10" s="113"/>
      <c r="W10" s="292"/>
      <c r="X10" s="111"/>
      <c r="Y10" s="113"/>
      <c r="Z10" s="114"/>
      <c r="AA10" s="179">
        <f t="shared" si="4"/>
        <v>-90</v>
      </c>
      <c r="AB10" s="53"/>
      <c r="AF10" s="293">
        <f>'05.06 (v2)'!AB10</f>
        <v>4</v>
      </c>
    </row>
    <row r="11" spans="1:32" ht="20.100000000000001" customHeight="1" x14ac:dyDescent="0.25">
      <c r="A11" s="51">
        <f>'05.06 (v2)'!A11</f>
        <v>0.16666666666666666</v>
      </c>
      <c r="B11" s="52" t="str">
        <f>'05.06 (v2)'!B11</f>
        <v>VIP</v>
      </c>
      <c r="C11" s="58">
        <f>'05.06 (v2)'!C11</f>
        <v>35</v>
      </c>
      <c r="D11" s="58" t="str">
        <f>'05.06 (v2)'!D11</f>
        <v>Public</v>
      </c>
      <c r="E11" s="53">
        <f>'05.06 (v2)'!E11</f>
        <v>0</v>
      </c>
      <c r="F11" s="65" t="str">
        <f>'05.06 (v2)'!F11</f>
        <v>TBD</v>
      </c>
      <c r="G11" s="103">
        <f t="shared" si="0"/>
        <v>0</v>
      </c>
      <c r="H11" s="106"/>
      <c r="I11" s="107"/>
      <c r="J11" s="104">
        <f t="shared" si="1"/>
        <v>0</v>
      </c>
      <c r="K11" s="106"/>
      <c r="L11" s="107"/>
      <c r="M11" s="105">
        <f t="shared" si="2"/>
        <v>0</v>
      </c>
      <c r="N11" s="106"/>
      <c r="O11" s="107"/>
      <c r="P11" s="108"/>
      <c r="Q11" s="109"/>
      <c r="R11" s="110"/>
      <c r="S11" s="31">
        <f t="shared" si="3"/>
        <v>0.25</v>
      </c>
      <c r="T11" s="111"/>
      <c r="U11" s="112"/>
      <c r="V11" s="113"/>
      <c r="W11" s="292"/>
      <c r="X11" s="111"/>
      <c r="Y11" s="113"/>
      <c r="Z11" s="114"/>
      <c r="AA11" s="179">
        <f t="shared" si="4"/>
        <v>-90</v>
      </c>
      <c r="AB11" s="53"/>
      <c r="AF11" s="293">
        <f>'05.06 (v2)'!AB11</f>
        <v>9</v>
      </c>
    </row>
    <row r="12" spans="1:32" ht="20.100000000000001" customHeight="1" x14ac:dyDescent="0.25">
      <c r="A12" s="51">
        <f>'05.06 (v2)'!A12</f>
        <v>0</v>
      </c>
      <c r="B12" s="52">
        <f>'05.06 (v2)'!B12</f>
        <v>0</v>
      </c>
      <c r="C12" s="58">
        <f>'05.06 (v2)'!C12</f>
        <v>0</v>
      </c>
      <c r="D12" s="58">
        <f>'05.06 (v2)'!D12</f>
        <v>0</v>
      </c>
      <c r="E12" s="53">
        <f>'05.06 (v2)'!E12</f>
        <v>0</v>
      </c>
      <c r="F12" s="65">
        <f>'05.06 (v2)'!F12</f>
        <v>0</v>
      </c>
      <c r="G12" s="103">
        <f t="shared" si="0"/>
        <v>0</v>
      </c>
      <c r="H12" s="106"/>
      <c r="I12" s="107"/>
      <c r="J12" s="104">
        <f t="shared" si="1"/>
        <v>0</v>
      </c>
      <c r="K12" s="106"/>
      <c r="L12" s="107"/>
      <c r="M12" s="105">
        <f t="shared" si="2"/>
        <v>0</v>
      </c>
      <c r="N12" s="106"/>
      <c r="O12" s="107"/>
      <c r="P12" s="108"/>
      <c r="Q12" s="109"/>
      <c r="R12" s="110"/>
      <c r="S12" s="31">
        <f t="shared" si="3"/>
        <v>8.3333333333333329E-2</v>
      </c>
      <c r="T12" s="111"/>
      <c r="U12" s="112"/>
      <c r="V12" s="113"/>
      <c r="W12" s="292"/>
      <c r="X12" s="111"/>
      <c r="Y12" s="113"/>
      <c r="Z12" s="114"/>
      <c r="AA12" s="179">
        <f t="shared" si="4"/>
        <v>-90</v>
      </c>
      <c r="AB12" s="53"/>
      <c r="AF12" s="293" t="str">
        <f>'05.06 (v2)'!AB12</f>
        <v>-</v>
      </c>
    </row>
    <row r="13" spans="1:32" ht="20.100000000000001" customHeight="1" x14ac:dyDescent="0.25">
      <c r="A13" s="51">
        <f>'05.06 (v2)'!A13</f>
        <v>0</v>
      </c>
      <c r="B13" s="52">
        <f>'05.06 (v2)'!B13</f>
        <v>0</v>
      </c>
      <c r="C13" s="58">
        <f>'05.06 (v2)'!C13</f>
        <v>0</v>
      </c>
      <c r="D13" s="58">
        <f>'05.06 (v2)'!D13</f>
        <v>0</v>
      </c>
      <c r="E13" s="53">
        <f>'05.06 (v2)'!E13</f>
        <v>0</v>
      </c>
      <c r="F13" s="65">
        <f>'05.06 (v2)'!F13</f>
        <v>0</v>
      </c>
      <c r="G13" s="103">
        <f t="shared" si="0"/>
        <v>0</v>
      </c>
      <c r="H13" s="106"/>
      <c r="I13" s="107"/>
      <c r="J13" s="104">
        <f t="shared" si="1"/>
        <v>0</v>
      </c>
      <c r="K13" s="106"/>
      <c r="L13" s="107"/>
      <c r="M13" s="105">
        <f t="shared" si="2"/>
        <v>0</v>
      </c>
      <c r="N13" s="106"/>
      <c r="O13" s="107"/>
      <c r="P13" s="108"/>
      <c r="Q13" s="109"/>
      <c r="R13" s="110"/>
      <c r="S13" s="31">
        <f t="shared" si="3"/>
        <v>8.3333333333333329E-2</v>
      </c>
      <c r="T13" s="111"/>
      <c r="U13" s="112"/>
      <c r="V13" s="113"/>
      <c r="W13" s="292"/>
      <c r="X13" s="111"/>
      <c r="Y13" s="113"/>
      <c r="Z13" s="114"/>
      <c r="AA13" s="179">
        <f t="shared" si="4"/>
        <v>-90</v>
      </c>
      <c r="AB13" s="53"/>
      <c r="AF13" s="293" t="str">
        <f>'05.06 (v2)'!AB13</f>
        <v>-</v>
      </c>
    </row>
    <row r="14" spans="1:32" ht="20.100000000000001" customHeight="1" x14ac:dyDescent="0.25">
      <c r="A14" s="51">
        <f>'05.06 (v2)'!A14</f>
        <v>0</v>
      </c>
      <c r="B14" s="52">
        <f>'05.06 (v2)'!B14</f>
        <v>0</v>
      </c>
      <c r="C14" s="58">
        <f>'05.06 (v2)'!C14</f>
        <v>0</v>
      </c>
      <c r="D14" s="58">
        <f>'05.06 (v2)'!D14</f>
        <v>0</v>
      </c>
      <c r="E14" s="53">
        <f>'05.06 (v2)'!E14</f>
        <v>0</v>
      </c>
      <c r="F14" s="65">
        <f>'05.06 (v2)'!F14</f>
        <v>0</v>
      </c>
      <c r="G14" s="103">
        <f t="shared" si="0"/>
        <v>0</v>
      </c>
      <c r="H14" s="106"/>
      <c r="I14" s="107"/>
      <c r="J14" s="104">
        <f t="shared" si="1"/>
        <v>0</v>
      </c>
      <c r="K14" s="106"/>
      <c r="L14" s="107"/>
      <c r="M14" s="105">
        <f t="shared" si="2"/>
        <v>0</v>
      </c>
      <c r="N14" s="106"/>
      <c r="O14" s="107"/>
      <c r="P14" s="108"/>
      <c r="Q14" s="109"/>
      <c r="R14" s="110"/>
      <c r="S14" s="31">
        <f t="shared" si="3"/>
        <v>8.3333333333333329E-2</v>
      </c>
      <c r="T14" s="111"/>
      <c r="U14" s="112"/>
      <c r="V14" s="113"/>
      <c r="W14" s="292"/>
      <c r="X14" s="111"/>
      <c r="Y14" s="113"/>
      <c r="Z14" s="114"/>
      <c r="AA14" s="179">
        <f t="shared" si="4"/>
        <v>-90</v>
      </c>
      <c r="AB14" s="53"/>
      <c r="AF14" s="293" t="str">
        <f>'05.06 (v2)'!AB14</f>
        <v>-</v>
      </c>
    </row>
    <row r="15" spans="1:32" ht="20.100000000000001" customHeight="1" x14ac:dyDescent="0.25">
      <c r="A15" s="51">
        <f>'05.06 (v2)'!A15</f>
        <v>0</v>
      </c>
      <c r="B15" s="52">
        <f>'05.06 (v2)'!B15</f>
        <v>0</v>
      </c>
      <c r="C15" s="58">
        <f>'05.06 (v2)'!C15</f>
        <v>0</v>
      </c>
      <c r="D15" s="58">
        <f>'05.06 (v2)'!D15</f>
        <v>0</v>
      </c>
      <c r="E15" s="53">
        <f>'05.06 (v2)'!E15</f>
        <v>0</v>
      </c>
      <c r="F15" s="65">
        <f>'05.06 (v2)'!F15</f>
        <v>0</v>
      </c>
      <c r="G15" s="103">
        <f t="shared" ref="G15:G16" si="5">IF(ISBLANK(I15),0,(I15-H15+1))</f>
        <v>0</v>
      </c>
      <c r="H15" s="106"/>
      <c r="I15" s="107"/>
      <c r="J15" s="104">
        <f t="shared" ref="J15:J16" si="6">IF(ISBLANK(L15),0,(L15-K15+1))</f>
        <v>0</v>
      </c>
      <c r="K15" s="106"/>
      <c r="L15" s="107"/>
      <c r="M15" s="105">
        <f t="shared" ref="M15:M16" si="7">IF(ISBLANK(O15),0,(O15-N15+1))</f>
        <v>0</v>
      </c>
      <c r="N15" s="106"/>
      <c r="O15" s="107"/>
      <c r="P15" s="108"/>
      <c r="Q15" s="109"/>
      <c r="R15" s="110"/>
      <c r="S15" s="31">
        <f t="shared" ref="S15:S36" si="8">A15+TIME(2,0,0)</f>
        <v>8.3333333333333329E-2</v>
      </c>
      <c r="T15" s="111"/>
      <c r="U15" s="112"/>
      <c r="V15" s="113"/>
      <c r="W15" s="292"/>
      <c r="X15" s="111"/>
      <c r="Y15" s="113"/>
      <c r="Z15" s="114"/>
      <c r="AA15" s="179">
        <f t="shared" ref="AA15:AA65" si="9">IF(ISBLANK(I15),-90,(-((P15)-SUM(T15:W15,Z15))))</f>
        <v>-90</v>
      </c>
      <c r="AB15" s="53"/>
      <c r="AF15" s="293" t="str">
        <f>'05.06 (v2)'!AB15</f>
        <v>-</v>
      </c>
    </row>
    <row r="16" spans="1:32" ht="20.100000000000001" customHeight="1" x14ac:dyDescent="0.25">
      <c r="A16" s="51">
        <f>'05.06 (v2)'!A16</f>
        <v>0.39583333333333331</v>
      </c>
      <c r="B16" s="52" t="str">
        <f>'05.06 (v2)'!B16</f>
        <v>IDEA Achieve 6th Grade</v>
      </c>
      <c r="C16" s="58">
        <f>'05.06 (v2)'!C16</f>
        <v>104</v>
      </c>
      <c r="D16" s="58" t="str">
        <f>'05.06 (v2)'!D16</f>
        <v>Private</v>
      </c>
      <c r="E16" s="53" t="str">
        <f>'05.06 (v2)'!E16</f>
        <v xml:space="preserve">Group Photo per Person
CONFIRMED WITH LEGENDS </v>
      </c>
      <c r="F16" s="65" t="str">
        <f>'05.06 (v2)'!F16</f>
        <v>TBD</v>
      </c>
      <c r="G16" s="103">
        <f t="shared" si="5"/>
        <v>0</v>
      </c>
      <c r="H16" s="106"/>
      <c r="I16" s="107"/>
      <c r="J16" s="104">
        <f t="shared" si="6"/>
        <v>0</v>
      </c>
      <c r="K16" s="106"/>
      <c r="L16" s="107"/>
      <c r="M16" s="105">
        <f t="shared" si="7"/>
        <v>0</v>
      </c>
      <c r="N16" s="106"/>
      <c r="O16" s="107"/>
      <c r="P16" s="108"/>
      <c r="Q16" s="109"/>
      <c r="R16" s="110"/>
      <c r="S16" s="31">
        <f t="shared" si="8"/>
        <v>0.47916666666666663</v>
      </c>
      <c r="T16" s="111"/>
      <c r="U16" s="112"/>
      <c r="V16" s="113"/>
      <c r="W16" s="292"/>
      <c r="X16" s="111"/>
      <c r="Y16" s="113"/>
      <c r="Z16" s="114"/>
      <c r="AA16" s="179">
        <f t="shared" si="9"/>
        <v>-90</v>
      </c>
      <c r="AB16" s="53"/>
      <c r="AF16" s="293" t="str">
        <f>'05.06 (v2)'!AB16</f>
        <v>-</v>
      </c>
    </row>
    <row r="17" spans="1:32" ht="20.100000000000001" customHeight="1" x14ac:dyDescent="0.25">
      <c r="A17" s="51">
        <f>'05.06 (v2)'!A17</f>
        <v>0.41666666666666669</v>
      </c>
      <c r="B17" s="52" t="str">
        <f>'05.06 (v2)'!B17</f>
        <v>Belt Line Elementary 4th Grade</v>
      </c>
      <c r="C17" s="58">
        <f>'05.06 (v2)'!C17</f>
        <v>70</v>
      </c>
      <c r="D17" s="58" t="str">
        <f>'05.06 (v2)'!D17</f>
        <v>EDU</v>
      </c>
      <c r="E17" s="53" t="str">
        <f>'05.06 (v2)'!E17</f>
        <v>Group Photo per GROUP</v>
      </c>
      <c r="F17" s="65" t="str">
        <f>'05.06 (v2)'!F17</f>
        <v>TBD</v>
      </c>
      <c r="G17" s="103">
        <f t="shared" ref="G17:G24" si="10">IF(ISBLANK(I17),0,(I17-H17+1))</f>
        <v>0</v>
      </c>
      <c r="H17" s="106"/>
      <c r="I17" s="107"/>
      <c r="J17" s="104">
        <f t="shared" ref="J17:J24" si="11">IF(ISBLANK(L17),0,(L17-K17+1))</f>
        <v>0</v>
      </c>
      <c r="K17" s="106"/>
      <c r="L17" s="107"/>
      <c r="M17" s="105">
        <f t="shared" ref="M17:M24" si="12">IF(ISBLANK(O17),0,(O17-N17+1))</f>
        <v>0</v>
      </c>
      <c r="N17" s="106"/>
      <c r="O17" s="107"/>
      <c r="P17" s="108"/>
      <c r="Q17" s="109"/>
      <c r="R17" s="110"/>
      <c r="S17" s="31">
        <f t="shared" si="8"/>
        <v>0.5</v>
      </c>
      <c r="T17" s="111"/>
      <c r="U17" s="112"/>
      <c r="V17" s="113"/>
      <c r="W17" s="292"/>
      <c r="X17" s="111"/>
      <c r="Y17" s="113"/>
      <c r="Z17" s="114"/>
      <c r="AA17" s="179">
        <f t="shared" si="9"/>
        <v>-90</v>
      </c>
      <c r="AB17" s="53"/>
      <c r="AF17" s="293" t="str">
        <f>'05.06 (v2)'!AB17</f>
        <v>-</v>
      </c>
    </row>
    <row r="18" spans="1:32" ht="20.100000000000001" customHeight="1" x14ac:dyDescent="0.25">
      <c r="A18" s="51">
        <f>'05.06 (v2)'!A18</f>
        <v>0.42708333333333331</v>
      </c>
      <c r="B18" s="52" t="str">
        <f>'05.06 (v2)'!B18</f>
        <v>PRA</v>
      </c>
      <c r="C18" s="58">
        <f>'05.06 (v2)'!C18</f>
        <v>29</v>
      </c>
      <c r="D18" s="58" t="str">
        <f>'05.06 (v2)'!D18</f>
        <v>Private</v>
      </c>
      <c r="E18" s="53" t="str">
        <f>'05.06 (v2)'!E18</f>
        <v>Group Photo per Person</v>
      </c>
      <c r="F18" s="65" t="str">
        <f>'05.06 (v2)'!F18</f>
        <v>TBD</v>
      </c>
      <c r="G18" s="103">
        <f t="shared" si="10"/>
        <v>0</v>
      </c>
      <c r="H18" s="106"/>
      <c r="I18" s="107"/>
      <c r="J18" s="104">
        <f t="shared" si="11"/>
        <v>0</v>
      </c>
      <c r="K18" s="106"/>
      <c r="L18" s="107"/>
      <c r="M18" s="105">
        <f t="shared" si="12"/>
        <v>0</v>
      </c>
      <c r="N18" s="106"/>
      <c r="O18" s="107"/>
      <c r="P18" s="108"/>
      <c r="Q18" s="109"/>
      <c r="R18" s="110"/>
      <c r="S18" s="31">
        <f t="shared" si="8"/>
        <v>0.51041666666666663</v>
      </c>
      <c r="T18" s="111"/>
      <c r="U18" s="112"/>
      <c r="V18" s="113"/>
      <c r="W18" s="292"/>
      <c r="X18" s="111"/>
      <c r="Y18" s="113"/>
      <c r="Z18" s="114"/>
      <c r="AA18" s="179">
        <f t="shared" si="9"/>
        <v>-90</v>
      </c>
      <c r="AB18" s="53"/>
      <c r="AF18" s="293" t="str">
        <f>'05.06 (v2)'!AB18</f>
        <v>-</v>
      </c>
    </row>
    <row r="19" spans="1:32" ht="20.100000000000001" customHeight="1" x14ac:dyDescent="0.25">
      <c r="A19" s="51">
        <f>'05.06 (v2)'!A19</f>
        <v>0.42708333333333331</v>
      </c>
      <c r="B19" s="52" t="str">
        <f>'05.06 (v2)'!B19</f>
        <v>West Middle School</v>
      </c>
      <c r="C19" s="58">
        <f>'05.06 (v2)'!C19</f>
        <v>101</v>
      </c>
      <c r="D19" s="58" t="str">
        <f>'05.06 (v2)'!D19</f>
        <v>Private</v>
      </c>
      <c r="E19" s="53" t="str">
        <f>'05.06 (v2)'!E19</f>
        <v>Group Photo per GROUP</v>
      </c>
      <c r="F19" s="65" t="str">
        <f>'05.06 (v2)'!F19</f>
        <v>TBD</v>
      </c>
      <c r="G19" s="103">
        <f t="shared" si="10"/>
        <v>0</v>
      </c>
      <c r="H19" s="106"/>
      <c r="I19" s="107"/>
      <c r="J19" s="104">
        <f t="shared" si="11"/>
        <v>0</v>
      </c>
      <c r="K19" s="106"/>
      <c r="L19" s="107"/>
      <c r="M19" s="105">
        <f t="shared" si="12"/>
        <v>0</v>
      </c>
      <c r="N19" s="106"/>
      <c r="O19" s="107"/>
      <c r="P19" s="108"/>
      <c r="Q19" s="109"/>
      <c r="R19" s="110"/>
      <c r="S19" s="31">
        <f t="shared" si="8"/>
        <v>0.51041666666666663</v>
      </c>
      <c r="T19" s="111"/>
      <c r="U19" s="112"/>
      <c r="V19" s="113"/>
      <c r="W19" s="292"/>
      <c r="X19" s="111"/>
      <c r="Y19" s="113"/>
      <c r="Z19" s="114"/>
      <c r="AA19" s="179">
        <f t="shared" si="9"/>
        <v>-90</v>
      </c>
      <c r="AB19" s="53"/>
      <c r="AF19" s="293" t="str">
        <f>'05.06 (v2)'!AB19</f>
        <v>-</v>
      </c>
    </row>
    <row r="20" spans="1:32" ht="20.100000000000001" customHeight="1" x14ac:dyDescent="0.25">
      <c r="A20" s="51">
        <f>'05.06 (v2)'!A20</f>
        <v>4.1666666666666664E-2</v>
      </c>
      <c r="B20" s="52" t="str">
        <f>'05.06 (v2)'!B20</f>
        <v>NAMA</v>
      </c>
      <c r="C20" s="58">
        <f>'05.06 (v2)'!C20</f>
        <v>20</v>
      </c>
      <c r="D20" s="58" t="str">
        <f>'05.06 (v2)'!D20</f>
        <v>Private</v>
      </c>
      <c r="E20" s="53" t="str">
        <f>'05.06 (v2)'!E20</f>
        <v>Group Photo per Person</v>
      </c>
      <c r="F20" s="65" t="str">
        <f>'05.06 (v2)'!F20</f>
        <v>TBD</v>
      </c>
      <c r="G20" s="103">
        <f t="shared" si="10"/>
        <v>0</v>
      </c>
      <c r="H20" s="106"/>
      <c r="I20" s="107"/>
      <c r="J20" s="104">
        <f t="shared" si="11"/>
        <v>0</v>
      </c>
      <c r="K20" s="106"/>
      <c r="L20" s="107"/>
      <c r="M20" s="105">
        <f t="shared" si="12"/>
        <v>0</v>
      </c>
      <c r="N20" s="106"/>
      <c r="O20" s="107"/>
      <c r="P20" s="108"/>
      <c r="Q20" s="109"/>
      <c r="R20" s="110"/>
      <c r="S20" s="31">
        <f t="shared" si="8"/>
        <v>0.125</v>
      </c>
      <c r="T20" s="111"/>
      <c r="U20" s="112"/>
      <c r="V20" s="113"/>
      <c r="W20" s="292"/>
      <c r="X20" s="111"/>
      <c r="Y20" s="113"/>
      <c r="Z20" s="114"/>
      <c r="AA20" s="179">
        <f t="shared" si="9"/>
        <v>-90</v>
      </c>
      <c r="AB20" s="53"/>
      <c r="AF20" s="293" t="str">
        <f>'05.06 (v2)'!AB20</f>
        <v>-</v>
      </c>
    </row>
    <row r="21" spans="1:32" ht="20.100000000000001" customHeight="1" x14ac:dyDescent="0.25">
      <c r="A21" s="51">
        <f>'05.06 (v2)'!A21</f>
        <v>0</v>
      </c>
      <c r="B21" s="52">
        <f>'05.06 (v2)'!B21</f>
        <v>0</v>
      </c>
      <c r="C21" s="58">
        <f>'05.06 (v2)'!C21</f>
        <v>0</v>
      </c>
      <c r="D21" s="58">
        <f>'05.06 (v2)'!D21</f>
        <v>0</v>
      </c>
      <c r="E21" s="53">
        <f>'05.06 (v2)'!E21</f>
        <v>0</v>
      </c>
      <c r="F21" s="65">
        <f>'05.06 (v2)'!F21</f>
        <v>0</v>
      </c>
      <c r="G21" s="103">
        <f t="shared" si="10"/>
        <v>0</v>
      </c>
      <c r="H21" s="106"/>
      <c r="I21" s="107"/>
      <c r="J21" s="104">
        <f t="shared" si="11"/>
        <v>0</v>
      </c>
      <c r="K21" s="106"/>
      <c r="L21" s="107"/>
      <c r="M21" s="105">
        <f t="shared" si="12"/>
        <v>0</v>
      </c>
      <c r="N21" s="106"/>
      <c r="O21" s="107"/>
      <c r="P21" s="108"/>
      <c r="Q21" s="109"/>
      <c r="R21" s="110"/>
      <c r="S21" s="31">
        <f t="shared" si="8"/>
        <v>8.3333333333333329E-2</v>
      </c>
      <c r="T21" s="111"/>
      <c r="U21" s="112"/>
      <c r="V21" s="113"/>
      <c r="W21" s="292"/>
      <c r="X21" s="111"/>
      <c r="Y21" s="113"/>
      <c r="Z21" s="114"/>
      <c r="AA21" s="179">
        <f t="shared" si="9"/>
        <v>-90</v>
      </c>
      <c r="AB21" s="53"/>
      <c r="AF21" s="293" t="str">
        <f>'05.06 (v2)'!AB21</f>
        <v>-</v>
      </c>
    </row>
    <row r="22" spans="1:32" ht="20.100000000000001" customHeight="1" x14ac:dyDescent="0.25">
      <c r="A22" s="51">
        <f>'05.06 (v2)'!A22</f>
        <v>0</v>
      </c>
      <c r="B22" s="52">
        <f>'05.06 (v2)'!B22</f>
        <v>0</v>
      </c>
      <c r="C22" s="58">
        <f>'05.06 (v2)'!C22</f>
        <v>0</v>
      </c>
      <c r="D22" s="58">
        <f>'05.06 (v2)'!D22</f>
        <v>0</v>
      </c>
      <c r="E22" s="53">
        <f>'05.06 (v2)'!E22</f>
        <v>0</v>
      </c>
      <c r="F22" s="65">
        <f>'05.06 (v2)'!F22</f>
        <v>0</v>
      </c>
      <c r="G22" s="103">
        <f t="shared" si="10"/>
        <v>0</v>
      </c>
      <c r="H22" s="106"/>
      <c r="I22" s="107"/>
      <c r="J22" s="104">
        <f t="shared" si="11"/>
        <v>0</v>
      </c>
      <c r="K22" s="106"/>
      <c r="L22" s="107"/>
      <c r="M22" s="105">
        <f t="shared" si="12"/>
        <v>0</v>
      </c>
      <c r="N22" s="106"/>
      <c r="O22" s="107"/>
      <c r="P22" s="108"/>
      <c r="Q22" s="109"/>
      <c r="R22" s="110"/>
      <c r="S22" s="31">
        <f t="shared" si="8"/>
        <v>8.3333333333333329E-2</v>
      </c>
      <c r="T22" s="111"/>
      <c r="U22" s="112"/>
      <c r="V22" s="113"/>
      <c r="W22" s="292"/>
      <c r="X22" s="111"/>
      <c r="Y22" s="113"/>
      <c r="Z22" s="114"/>
      <c r="AA22" s="179">
        <f t="shared" si="9"/>
        <v>-90</v>
      </c>
      <c r="AB22" s="53"/>
      <c r="AF22" s="293" t="str">
        <f>'05.06 (v2)'!AB22</f>
        <v>-</v>
      </c>
    </row>
    <row r="23" spans="1:32" ht="20.100000000000001" customHeight="1" x14ac:dyDescent="0.25">
      <c r="A23" s="51">
        <f>'05.06 (v2)'!A23</f>
        <v>0</v>
      </c>
      <c r="B23" s="52">
        <f>'05.06 (v2)'!B23</f>
        <v>0</v>
      </c>
      <c r="C23" s="58">
        <f>'05.06 (v2)'!C23</f>
        <v>0</v>
      </c>
      <c r="D23" s="58">
        <f>'05.06 (v2)'!D23</f>
        <v>0</v>
      </c>
      <c r="E23" s="53">
        <f>'05.06 (v2)'!E23</f>
        <v>0</v>
      </c>
      <c r="F23" s="65">
        <f>'05.06 (v2)'!F23</f>
        <v>0</v>
      </c>
      <c r="G23" s="103">
        <f t="shared" si="10"/>
        <v>0</v>
      </c>
      <c r="H23" s="106"/>
      <c r="I23" s="107"/>
      <c r="J23" s="104">
        <f t="shared" si="11"/>
        <v>0</v>
      </c>
      <c r="K23" s="106"/>
      <c r="L23" s="107"/>
      <c r="M23" s="105">
        <f t="shared" si="12"/>
        <v>0</v>
      </c>
      <c r="N23" s="106"/>
      <c r="O23" s="107"/>
      <c r="P23" s="108"/>
      <c r="Q23" s="109"/>
      <c r="R23" s="110"/>
      <c r="S23" s="31">
        <f t="shared" si="8"/>
        <v>8.3333333333333329E-2</v>
      </c>
      <c r="T23" s="111"/>
      <c r="U23" s="112"/>
      <c r="V23" s="113"/>
      <c r="W23" s="292"/>
      <c r="X23" s="111"/>
      <c r="Y23" s="113"/>
      <c r="Z23" s="114"/>
      <c r="AA23" s="179">
        <f t="shared" si="9"/>
        <v>-90</v>
      </c>
      <c r="AB23" s="53"/>
      <c r="AF23" s="293" t="str">
        <f>'05.06 (v2)'!AB23</f>
        <v>-</v>
      </c>
    </row>
    <row r="24" spans="1:32" ht="20.100000000000001" customHeight="1" x14ac:dyDescent="0.25">
      <c r="A24" s="51">
        <f>'05.06 (v2)'!A24</f>
        <v>0</v>
      </c>
      <c r="B24" s="52">
        <f>'05.06 (v2)'!B24</f>
        <v>0</v>
      </c>
      <c r="C24" s="58">
        <f>'05.06 (v2)'!C24</f>
        <v>0</v>
      </c>
      <c r="D24" s="58">
        <f>'05.06 (v2)'!D24</f>
        <v>0</v>
      </c>
      <c r="E24" s="53">
        <f>'05.06 (v2)'!E24</f>
        <v>0</v>
      </c>
      <c r="F24" s="65">
        <f>'05.06 (v2)'!F24</f>
        <v>0</v>
      </c>
      <c r="G24" s="103">
        <f t="shared" si="10"/>
        <v>0</v>
      </c>
      <c r="H24" s="106"/>
      <c r="I24" s="107"/>
      <c r="J24" s="104">
        <f t="shared" si="11"/>
        <v>0</v>
      </c>
      <c r="K24" s="106"/>
      <c r="L24" s="107"/>
      <c r="M24" s="105">
        <f t="shared" si="12"/>
        <v>0</v>
      </c>
      <c r="N24" s="106"/>
      <c r="O24" s="107"/>
      <c r="P24" s="108"/>
      <c r="Q24" s="109"/>
      <c r="R24" s="110"/>
      <c r="S24" s="31">
        <f t="shared" si="8"/>
        <v>8.3333333333333329E-2</v>
      </c>
      <c r="T24" s="111"/>
      <c r="U24" s="112"/>
      <c r="V24" s="113"/>
      <c r="W24" s="292"/>
      <c r="X24" s="111"/>
      <c r="Y24" s="113"/>
      <c r="Z24" s="114"/>
      <c r="AA24" s="179">
        <f t="shared" si="9"/>
        <v>-90</v>
      </c>
      <c r="AB24" s="53"/>
      <c r="AF24" s="293" t="str">
        <f>'05.06 (v2)'!AB24</f>
        <v>-</v>
      </c>
    </row>
    <row r="25" spans="1:32" ht="20.100000000000001" customHeight="1" x14ac:dyDescent="0.25">
      <c r="A25" s="51">
        <f>'05.06 (v2)'!A25</f>
        <v>0</v>
      </c>
      <c r="B25" s="52">
        <f>'05.06 (v2)'!B25</f>
        <v>0</v>
      </c>
      <c r="C25" s="58">
        <f>'05.06 (v2)'!C25</f>
        <v>0</v>
      </c>
      <c r="D25" s="58">
        <f>'05.06 (v2)'!D25</f>
        <v>0</v>
      </c>
      <c r="E25" s="53">
        <f>'05.06 (v2)'!E25</f>
        <v>0</v>
      </c>
      <c r="F25" s="65">
        <f>'05.06 (v2)'!F25</f>
        <v>0</v>
      </c>
      <c r="G25" s="103">
        <f t="shared" ref="G25:G57" si="13">IF(ISBLANK(I25),0,(I25-H25+1))</f>
        <v>0</v>
      </c>
      <c r="H25" s="106"/>
      <c r="I25" s="107"/>
      <c r="J25" s="104">
        <f t="shared" ref="J25:J50" si="14">IF(ISBLANK(L25),0,(L25-K25+1))</f>
        <v>0</v>
      </c>
      <c r="K25" s="106"/>
      <c r="L25" s="107"/>
      <c r="M25" s="105">
        <f t="shared" ref="M25:M50" si="15">IF(ISBLANK(O25),0,(O25-N25+1))</f>
        <v>0</v>
      </c>
      <c r="N25" s="106"/>
      <c r="O25" s="107"/>
      <c r="P25" s="108"/>
      <c r="Q25" s="109"/>
      <c r="R25" s="110"/>
      <c r="S25" s="31">
        <f t="shared" si="8"/>
        <v>8.3333333333333329E-2</v>
      </c>
      <c r="T25" s="111"/>
      <c r="U25" s="112"/>
      <c r="V25" s="113"/>
      <c r="W25" s="292"/>
      <c r="X25" s="111"/>
      <c r="Y25" s="113"/>
      <c r="Z25" s="114"/>
      <c r="AA25" s="179">
        <f t="shared" si="9"/>
        <v>-90</v>
      </c>
      <c r="AB25" s="53"/>
      <c r="AF25" s="293" t="str">
        <f>'05.06 (v2)'!AB25</f>
        <v>-</v>
      </c>
    </row>
    <row r="26" spans="1:32" ht="20.100000000000001" customHeight="1" x14ac:dyDescent="0.25">
      <c r="A26" s="51">
        <f>'05.06 (v2)'!A26</f>
        <v>0</v>
      </c>
      <c r="B26" s="52">
        <f>'05.06 (v2)'!B26</f>
        <v>0</v>
      </c>
      <c r="C26" s="58">
        <f>'05.06 (v2)'!C26</f>
        <v>0</v>
      </c>
      <c r="D26" s="58">
        <f>'05.06 (v2)'!D26</f>
        <v>0</v>
      </c>
      <c r="E26" s="53">
        <f>'05.06 (v2)'!E26</f>
        <v>0</v>
      </c>
      <c r="F26" s="65">
        <f>'05.06 (v2)'!F26</f>
        <v>0</v>
      </c>
      <c r="G26" s="103">
        <f t="shared" si="13"/>
        <v>0</v>
      </c>
      <c r="H26" s="106"/>
      <c r="I26" s="107"/>
      <c r="J26" s="104">
        <f t="shared" si="14"/>
        <v>0</v>
      </c>
      <c r="K26" s="106"/>
      <c r="L26" s="107"/>
      <c r="M26" s="105">
        <f t="shared" si="15"/>
        <v>0</v>
      </c>
      <c r="N26" s="106"/>
      <c r="O26" s="107"/>
      <c r="P26" s="108"/>
      <c r="Q26" s="109"/>
      <c r="R26" s="110"/>
      <c r="S26" s="31">
        <f t="shared" si="8"/>
        <v>8.3333333333333329E-2</v>
      </c>
      <c r="T26" s="111"/>
      <c r="U26" s="112"/>
      <c r="V26" s="113"/>
      <c r="W26" s="292"/>
      <c r="X26" s="111"/>
      <c r="Y26" s="113"/>
      <c r="Z26" s="114"/>
      <c r="AA26" s="179">
        <f t="shared" si="9"/>
        <v>-90</v>
      </c>
      <c r="AB26" s="53"/>
      <c r="AF26" s="293" t="str">
        <f>'05.06 (v2)'!AB26</f>
        <v>-</v>
      </c>
    </row>
    <row r="27" spans="1:32" ht="20.100000000000001" customHeight="1" x14ac:dyDescent="0.25">
      <c r="A27" s="51">
        <f>'05.06 (v2)'!A27</f>
        <v>0</v>
      </c>
      <c r="B27" s="52">
        <f>'05.06 (v2)'!B27</f>
        <v>0</v>
      </c>
      <c r="C27" s="58">
        <f>'05.06 (v2)'!C27</f>
        <v>0</v>
      </c>
      <c r="D27" s="58">
        <f>'05.06 (v2)'!D27</f>
        <v>0</v>
      </c>
      <c r="E27" s="53">
        <f>'05.06 (v2)'!E27</f>
        <v>0</v>
      </c>
      <c r="F27" s="65">
        <f>'05.06 (v2)'!F27</f>
        <v>0</v>
      </c>
      <c r="G27" s="103">
        <f t="shared" si="13"/>
        <v>0</v>
      </c>
      <c r="H27" s="106"/>
      <c r="I27" s="107"/>
      <c r="J27" s="104">
        <f t="shared" si="14"/>
        <v>0</v>
      </c>
      <c r="K27" s="106"/>
      <c r="L27" s="107"/>
      <c r="M27" s="105">
        <f t="shared" si="15"/>
        <v>0</v>
      </c>
      <c r="N27" s="106"/>
      <c r="O27" s="107"/>
      <c r="P27" s="108"/>
      <c r="Q27" s="109"/>
      <c r="R27" s="110"/>
      <c r="S27" s="31">
        <f t="shared" si="8"/>
        <v>8.3333333333333329E-2</v>
      </c>
      <c r="T27" s="111"/>
      <c r="U27" s="112"/>
      <c r="V27" s="113"/>
      <c r="W27" s="292"/>
      <c r="X27" s="111"/>
      <c r="Y27" s="113"/>
      <c r="Z27" s="114"/>
      <c r="AA27" s="179">
        <f t="shared" si="9"/>
        <v>-90</v>
      </c>
      <c r="AB27" s="53"/>
      <c r="AF27" s="293" t="str">
        <f>'05.06 (v2)'!AB27</f>
        <v>-</v>
      </c>
    </row>
    <row r="28" spans="1:32" ht="20.100000000000001" customHeight="1" x14ac:dyDescent="0.25">
      <c r="A28" s="51">
        <f>'05.06 (v2)'!A28</f>
        <v>0</v>
      </c>
      <c r="B28" s="52">
        <f>'05.06 (v2)'!B28</f>
        <v>0</v>
      </c>
      <c r="C28" s="58">
        <f>'05.06 (v2)'!C28</f>
        <v>0</v>
      </c>
      <c r="D28" s="58">
        <f>'05.06 (v2)'!D28</f>
        <v>0</v>
      </c>
      <c r="E28" s="53">
        <f>'05.06 (v2)'!E28</f>
        <v>0</v>
      </c>
      <c r="F28" s="65">
        <f>'05.06 (v2)'!F28</f>
        <v>0</v>
      </c>
      <c r="G28" s="103">
        <f t="shared" si="13"/>
        <v>0</v>
      </c>
      <c r="H28" s="106"/>
      <c r="I28" s="107"/>
      <c r="J28" s="104">
        <f t="shared" si="14"/>
        <v>0</v>
      </c>
      <c r="K28" s="106"/>
      <c r="L28" s="107"/>
      <c r="M28" s="105">
        <f t="shared" si="15"/>
        <v>0</v>
      </c>
      <c r="N28" s="106"/>
      <c r="O28" s="107"/>
      <c r="P28" s="108"/>
      <c r="Q28" s="109"/>
      <c r="R28" s="110"/>
      <c r="S28" s="31">
        <f t="shared" si="8"/>
        <v>8.3333333333333329E-2</v>
      </c>
      <c r="T28" s="111"/>
      <c r="U28" s="112"/>
      <c r="V28" s="113"/>
      <c r="W28" s="292"/>
      <c r="X28" s="111"/>
      <c r="Y28" s="113"/>
      <c r="Z28" s="114"/>
      <c r="AA28" s="179">
        <f t="shared" si="9"/>
        <v>-90</v>
      </c>
      <c r="AB28" s="53"/>
      <c r="AF28" s="293" t="str">
        <f>'05.06 (v2)'!AB28</f>
        <v>-</v>
      </c>
    </row>
    <row r="29" spans="1:32" ht="20.100000000000001" customHeight="1" x14ac:dyDescent="0.25">
      <c r="A29" s="51">
        <f>'05.06 (v2)'!A29</f>
        <v>0</v>
      </c>
      <c r="B29" s="52">
        <f>'05.06 (v2)'!B29</f>
        <v>0</v>
      </c>
      <c r="C29" s="58">
        <f>'05.06 (v2)'!C29</f>
        <v>0</v>
      </c>
      <c r="D29" s="58">
        <f>'05.06 (v2)'!D29</f>
        <v>0</v>
      </c>
      <c r="E29" s="53">
        <f>'05.06 (v2)'!E29</f>
        <v>0</v>
      </c>
      <c r="F29" s="65">
        <f>'05.06 (v2)'!F29</f>
        <v>0</v>
      </c>
      <c r="G29" s="103">
        <f t="shared" si="13"/>
        <v>0</v>
      </c>
      <c r="H29" s="106"/>
      <c r="I29" s="107"/>
      <c r="J29" s="104">
        <f t="shared" si="14"/>
        <v>0</v>
      </c>
      <c r="K29" s="106"/>
      <c r="L29" s="107"/>
      <c r="M29" s="105">
        <f t="shared" si="15"/>
        <v>0</v>
      </c>
      <c r="N29" s="106"/>
      <c r="O29" s="107"/>
      <c r="P29" s="108"/>
      <c r="Q29" s="109"/>
      <c r="R29" s="110"/>
      <c r="S29" s="31">
        <f t="shared" si="8"/>
        <v>8.3333333333333329E-2</v>
      </c>
      <c r="T29" s="111"/>
      <c r="U29" s="112"/>
      <c r="V29" s="113"/>
      <c r="W29" s="292"/>
      <c r="X29" s="111"/>
      <c r="Y29" s="113"/>
      <c r="Z29" s="114"/>
      <c r="AA29" s="179">
        <f t="shared" si="9"/>
        <v>-90</v>
      </c>
      <c r="AB29" s="53"/>
      <c r="AF29" s="293" t="str">
        <f>'05.06 (v2)'!AB29</f>
        <v>-</v>
      </c>
    </row>
    <row r="30" spans="1:32" ht="20.100000000000001" customHeight="1" x14ac:dyDescent="0.25">
      <c r="A30" s="51">
        <f>'05.06 (v2)'!A30</f>
        <v>0</v>
      </c>
      <c r="B30" s="52">
        <f>'05.06 (v2)'!B30</f>
        <v>0</v>
      </c>
      <c r="C30" s="58">
        <f>'05.06 (v2)'!C30</f>
        <v>0</v>
      </c>
      <c r="D30" s="58">
        <f>'05.06 (v2)'!D30</f>
        <v>0</v>
      </c>
      <c r="E30" s="53">
        <f>'05.06 (v2)'!E30</f>
        <v>0</v>
      </c>
      <c r="F30" s="65">
        <f>'05.06 (v2)'!F30</f>
        <v>0</v>
      </c>
      <c r="G30" s="103">
        <f t="shared" si="13"/>
        <v>0</v>
      </c>
      <c r="H30" s="106"/>
      <c r="I30" s="107"/>
      <c r="J30" s="104">
        <f t="shared" si="14"/>
        <v>0</v>
      </c>
      <c r="K30" s="106"/>
      <c r="L30" s="107"/>
      <c r="M30" s="105">
        <f t="shared" si="15"/>
        <v>0</v>
      </c>
      <c r="N30" s="106"/>
      <c r="O30" s="107"/>
      <c r="P30" s="108"/>
      <c r="Q30" s="109"/>
      <c r="R30" s="110"/>
      <c r="S30" s="31">
        <f t="shared" si="8"/>
        <v>8.3333333333333329E-2</v>
      </c>
      <c r="T30" s="111"/>
      <c r="U30" s="112"/>
      <c r="V30" s="113"/>
      <c r="W30" s="292"/>
      <c r="X30" s="111"/>
      <c r="Y30" s="113"/>
      <c r="Z30" s="114"/>
      <c r="AA30" s="179">
        <f t="shared" si="9"/>
        <v>-90</v>
      </c>
      <c r="AB30" s="53"/>
      <c r="AF30" s="293" t="str">
        <f>'05.06 (v2)'!AB30</f>
        <v>-</v>
      </c>
    </row>
    <row r="31" spans="1:32" ht="20.100000000000001" customHeight="1" x14ac:dyDescent="0.25">
      <c r="A31" s="51">
        <f>'05.06 (v2)'!A31</f>
        <v>0</v>
      </c>
      <c r="B31" s="52">
        <f>'05.06 (v2)'!B31</f>
        <v>0</v>
      </c>
      <c r="C31" s="58">
        <f>'05.06 (v2)'!C31</f>
        <v>0</v>
      </c>
      <c r="D31" s="58">
        <f>'05.06 (v2)'!D31</f>
        <v>0</v>
      </c>
      <c r="E31" s="53">
        <f>'05.06 (v2)'!E31</f>
        <v>0</v>
      </c>
      <c r="F31" s="65">
        <f>'05.06 (v2)'!F31</f>
        <v>0</v>
      </c>
      <c r="G31" s="103">
        <f t="shared" si="13"/>
        <v>0</v>
      </c>
      <c r="H31" s="106"/>
      <c r="I31" s="107"/>
      <c r="J31" s="104">
        <f t="shared" si="14"/>
        <v>0</v>
      </c>
      <c r="K31" s="106"/>
      <c r="L31" s="107"/>
      <c r="M31" s="105">
        <f t="shared" si="15"/>
        <v>0</v>
      </c>
      <c r="N31" s="106"/>
      <c r="O31" s="107"/>
      <c r="P31" s="108"/>
      <c r="Q31" s="109"/>
      <c r="R31" s="110"/>
      <c r="S31" s="31">
        <f t="shared" si="8"/>
        <v>8.3333333333333329E-2</v>
      </c>
      <c r="T31" s="111"/>
      <c r="U31" s="112"/>
      <c r="V31" s="113"/>
      <c r="W31" s="292"/>
      <c r="X31" s="111"/>
      <c r="Y31" s="113"/>
      <c r="Z31" s="114"/>
      <c r="AA31" s="179">
        <f t="shared" si="9"/>
        <v>-90</v>
      </c>
      <c r="AB31" s="53"/>
      <c r="AF31" s="293" t="str">
        <f>'05.06 (v2)'!AB31</f>
        <v>-</v>
      </c>
    </row>
    <row r="32" spans="1:32" ht="20.100000000000001" customHeight="1" x14ac:dyDescent="0.25">
      <c r="A32" s="51">
        <f>'05.06 (v2)'!A32</f>
        <v>0</v>
      </c>
      <c r="B32" s="52">
        <f>'05.06 (v2)'!B32</f>
        <v>0</v>
      </c>
      <c r="C32" s="58">
        <f>'05.06 (v2)'!C32</f>
        <v>0</v>
      </c>
      <c r="D32" s="58">
        <f>'05.06 (v2)'!D32</f>
        <v>0</v>
      </c>
      <c r="E32" s="53">
        <f>'05.06 (v2)'!E32</f>
        <v>0</v>
      </c>
      <c r="F32" s="65">
        <f>'05.06 (v2)'!F32</f>
        <v>0</v>
      </c>
      <c r="G32" s="103">
        <f t="shared" si="13"/>
        <v>0</v>
      </c>
      <c r="H32" s="106"/>
      <c r="I32" s="107"/>
      <c r="J32" s="104">
        <f t="shared" si="14"/>
        <v>0</v>
      </c>
      <c r="K32" s="106"/>
      <c r="L32" s="107"/>
      <c r="M32" s="105">
        <f t="shared" si="15"/>
        <v>0</v>
      </c>
      <c r="N32" s="106"/>
      <c r="O32" s="107"/>
      <c r="P32" s="108"/>
      <c r="Q32" s="109"/>
      <c r="R32" s="110"/>
      <c r="S32" s="31">
        <f t="shared" si="8"/>
        <v>8.3333333333333329E-2</v>
      </c>
      <c r="T32" s="111"/>
      <c r="U32" s="112"/>
      <c r="V32" s="113"/>
      <c r="W32" s="292"/>
      <c r="X32" s="111"/>
      <c r="Y32" s="113"/>
      <c r="Z32" s="114"/>
      <c r="AA32" s="179">
        <f t="shared" si="9"/>
        <v>-90</v>
      </c>
      <c r="AB32" s="53"/>
      <c r="AF32" s="293" t="str">
        <f>'05.06 (v2)'!AB32</f>
        <v>-</v>
      </c>
    </row>
    <row r="33" spans="1:32" ht="20.100000000000001" customHeight="1" x14ac:dyDescent="0.25">
      <c r="A33" s="51">
        <f>'05.06 (v2)'!A33</f>
        <v>0</v>
      </c>
      <c r="B33" s="52">
        <f>'05.06 (v2)'!B33</f>
        <v>0</v>
      </c>
      <c r="C33" s="58">
        <f>'05.06 (v2)'!C33</f>
        <v>0</v>
      </c>
      <c r="D33" s="58">
        <f>'05.06 (v2)'!D33</f>
        <v>0</v>
      </c>
      <c r="E33" s="53">
        <f>'05.06 (v2)'!E33</f>
        <v>0</v>
      </c>
      <c r="F33" s="65">
        <f>'05.06 (v2)'!F33</f>
        <v>0</v>
      </c>
      <c r="G33" s="103">
        <f t="shared" si="13"/>
        <v>0</v>
      </c>
      <c r="H33" s="106"/>
      <c r="I33" s="107"/>
      <c r="J33" s="104">
        <f t="shared" si="14"/>
        <v>0</v>
      </c>
      <c r="K33" s="106"/>
      <c r="L33" s="107"/>
      <c r="M33" s="105">
        <f t="shared" si="15"/>
        <v>0</v>
      </c>
      <c r="N33" s="106"/>
      <c r="O33" s="107"/>
      <c r="P33" s="108"/>
      <c r="Q33" s="109"/>
      <c r="R33" s="110"/>
      <c r="S33" s="31">
        <f t="shared" si="8"/>
        <v>8.3333333333333329E-2</v>
      </c>
      <c r="T33" s="111"/>
      <c r="U33" s="112"/>
      <c r="V33" s="113"/>
      <c r="W33" s="292"/>
      <c r="X33" s="111"/>
      <c r="Y33" s="113"/>
      <c r="Z33" s="114"/>
      <c r="AA33" s="179">
        <f t="shared" si="9"/>
        <v>-90</v>
      </c>
      <c r="AB33" s="53"/>
      <c r="AF33" s="293" t="str">
        <f>'05.06 (v2)'!AB33</f>
        <v>-</v>
      </c>
    </row>
    <row r="34" spans="1:32" ht="20.100000000000001" customHeight="1" x14ac:dyDescent="0.25">
      <c r="A34" s="51">
        <f>'05.06 (v2)'!A34</f>
        <v>0</v>
      </c>
      <c r="B34" s="52">
        <f>'05.06 (v2)'!B34</f>
        <v>0</v>
      </c>
      <c r="C34" s="58">
        <f>'05.06 (v2)'!C34</f>
        <v>0</v>
      </c>
      <c r="D34" s="58">
        <f>'05.06 (v2)'!D34</f>
        <v>0</v>
      </c>
      <c r="E34" s="53">
        <f>'05.06 (v2)'!E34</f>
        <v>0</v>
      </c>
      <c r="F34" s="65">
        <f>'05.06 (v2)'!F34</f>
        <v>0</v>
      </c>
      <c r="G34" s="103">
        <f t="shared" si="13"/>
        <v>0</v>
      </c>
      <c r="H34" s="106"/>
      <c r="I34" s="107"/>
      <c r="J34" s="104">
        <f t="shared" si="14"/>
        <v>0</v>
      </c>
      <c r="K34" s="106"/>
      <c r="L34" s="107"/>
      <c r="M34" s="105">
        <f t="shared" si="15"/>
        <v>0</v>
      </c>
      <c r="N34" s="106"/>
      <c r="O34" s="107"/>
      <c r="P34" s="108"/>
      <c r="Q34" s="109"/>
      <c r="R34" s="110"/>
      <c r="S34" s="31">
        <f t="shared" si="8"/>
        <v>8.3333333333333329E-2</v>
      </c>
      <c r="T34" s="111"/>
      <c r="U34" s="112"/>
      <c r="V34" s="113"/>
      <c r="W34" s="292"/>
      <c r="X34" s="111"/>
      <c r="Y34" s="113"/>
      <c r="Z34" s="114"/>
      <c r="AA34" s="179">
        <f t="shared" si="9"/>
        <v>-90</v>
      </c>
      <c r="AB34" s="53"/>
      <c r="AF34" s="293" t="str">
        <f>'05.06 (v2)'!AB34</f>
        <v>-</v>
      </c>
    </row>
    <row r="35" spans="1:32" ht="20.100000000000001" customHeight="1" x14ac:dyDescent="0.25">
      <c r="A35" s="51">
        <f>'05.06 (v2)'!A35</f>
        <v>0</v>
      </c>
      <c r="B35" s="52">
        <f>'05.06 (v2)'!B35</f>
        <v>0</v>
      </c>
      <c r="C35" s="58">
        <f>'05.06 (v2)'!C35</f>
        <v>0</v>
      </c>
      <c r="D35" s="58">
        <f>'05.06 (v2)'!D35</f>
        <v>0</v>
      </c>
      <c r="E35" s="53">
        <f>'05.06 (v2)'!E35</f>
        <v>0</v>
      </c>
      <c r="F35" s="65">
        <f>'05.06 (v2)'!F35</f>
        <v>0</v>
      </c>
      <c r="G35" s="103">
        <f t="shared" si="13"/>
        <v>0</v>
      </c>
      <c r="H35" s="106"/>
      <c r="I35" s="107"/>
      <c r="J35" s="104">
        <f t="shared" si="14"/>
        <v>0</v>
      </c>
      <c r="K35" s="106"/>
      <c r="L35" s="107"/>
      <c r="M35" s="105">
        <f t="shared" si="15"/>
        <v>0</v>
      </c>
      <c r="N35" s="106"/>
      <c r="O35" s="107"/>
      <c r="P35" s="108"/>
      <c r="Q35" s="109"/>
      <c r="R35" s="110"/>
      <c r="S35" s="31">
        <f t="shared" si="8"/>
        <v>8.3333333333333329E-2</v>
      </c>
      <c r="T35" s="111"/>
      <c r="U35" s="112"/>
      <c r="V35" s="113"/>
      <c r="W35" s="292"/>
      <c r="X35" s="111"/>
      <c r="Y35" s="113"/>
      <c r="Z35" s="114"/>
      <c r="AA35" s="179">
        <f t="shared" si="9"/>
        <v>-90</v>
      </c>
      <c r="AB35" s="53"/>
      <c r="AF35" s="293" t="str">
        <f>'05.06 (v2)'!AB35</f>
        <v>-</v>
      </c>
    </row>
    <row r="36" spans="1:32" ht="20.100000000000001" customHeight="1" x14ac:dyDescent="0.25">
      <c r="A36" s="51">
        <f>'05.06 (v2)'!A36</f>
        <v>0</v>
      </c>
      <c r="B36" s="52">
        <f>'05.06 (v2)'!B36</f>
        <v>0</v>
      </c>
      <c r="C36" s="58">
        <f>'05.06 (v2)'!C36</f>
        <v>0</v>
      </c>
      <c r="D36" s="58">
        <f>'05.06 (v2)'!D36</f>
        <v>0</v>
      </c>
      <c r="E36" s="53">
        <f>'05.06 (v2)'!E36</f>
        <v>0</v>
      </c>
      <c r="F36" s="65">
        <f>'05.06 (v2)'!F36</f>
        <v>0</v>
      </c>
      <c r="G36" s="103">
        <f t="shared" si="13"/>
        <v>0</v>
      </c>
      <c r="H36" s="106"/>
      <c r="I36" s="107"/>
      <c r="J36" s="104">
        <f t="shared" si="14"/>
        <v>0</v>
      </c>
      <c r="K36" s="106"/>
      <c r="L36" s="107"/>
      <c r="M36" s="105">
        <f t="shared" si="15"/>
        <v>0</v>
      </c>
      <c r="N36" s="106"/>
      <c r="O36" s="107"/>
      <c r="P36" s="108"/>
      <c r="Q36" s="109"/>
      <c r="R36" s="110"/>
      <c r="S36" s="31">
        <f t="shared" si="8"/>
        <v>8.3333333333333329E-2</v>
      </c>
      <c r="T36" s="111"/>
      <c r="U36" s="112"/>
      <c r="V36" s="113"/>
      <c r="W36" s="292"/>
      <c r="X36" s="111"/>
      <c r="Y36" s="113"/>
      <c r="Z36" s="114"/>
      <c r="AA36" s="179">
        <f t="shared" si="9"/>
        <v>-90</v>
      </c>
      <c r="AB36" s="53"/>
      <c r="AF36" s="293" t="str">
        <f>'05.06 (v2)'!AB36</f>
        <v>-</v>
      </c>
    </row>
    <row r="37" spans="1:32" ht="20.100000000000001" customHeight="1" x14ac:dyDescent="0.25">
      <c r="A37" s="51">
        <f>'05.06 (v2)'!A37</f>
        <v>0</v>
      </c>
      <c r="B37" s="52">
        <f>'05.06 (v2)'!B37</f>
        <v>0</v>
      </c>
      <c r="C37" s="58">
        <f>'05.06 (v2)'!C37</f>
        <v>0</v>
      </c>
      <c r="D37" s="58">
        <f>'05.06 (v2)'!D37</f>
        <v>0</v>
      </c>
      <c r="E37" s="53">
        <f>'05.06 (v2)'!E37</f>
        <v>0</v>
      </c>
      <c r="F37" s="65">
        <f>'05.06 (v2)'!F37</f>
        <v>0</v>
      </c>
      <c r="G37" s="103">
        <f t="shared" si="13"/>
        <v>0</v>
      </c>
      <c r="H37" s="106"/>
      <c r="I37" s="107"/>
      <c r="J37" s="104">
        <f t="shared" si="14"/>
        <v>0</v>
      </c>
      <c r="K37" s="106"/>
      <c r="L37" s="107"/>
      <c r="M37" s="105">
        <f t="shared" si="15"/>
        <v>0</v>
      </c>
      <c r="N37" s="106"/>
      <c r="O37" s="107"/>
      <c r="P37" s="108"/>
      <c r="Q37" s="109"/>
      <c r="R37" s="110"/>
      <c r="S37" s="31">
        <f t="shared" ref="S37:S57" si="16">A37+TIME(2,0,0)</f>
        <v>8.3333333333333329E-2</v>
      </c>
      <c r="T37" s="111"/>
      <c r="U37" s="112"/>
      <c r="V37" s="113"/>
      <c r="W37" s="292"/>
      <c r="X37" s="111"/>
      <c r="Y37" s="113"/>
      <c r="Z37" s="114"/>
      <c r="AA37" s="179">
        <f t="shared" si="9"/>
        <v>-90</v>
      </c>
      <c r="AB37" s="53"/>
      <c r="AF37" s="293" t="str">
        <f>'05.06 (v2)'!AB37</f>
        <v>-</v>
      </c>
    </row>
    <row r="38" spans="1:32" ht="20.100000000000001" customHeight="1" x14ac:dyDescent="0.25">
      <c r="A38" s="51">
        <f>'05.06 (v2)'!A38</f>
        <v>0</v>
      </c>
      <c r="B38" s="52">
        <f>'05.06 (v2)'!B38</f>
        <v>0</v>
      </c>
      <c r="C38" s="58">
        <f>'05.06 (v2)'!C38</f>
        <v>0</v>
      </c>
      <c r="D38" s="58">
        <f>'05.06 (v2)'!D38</f>
        <v>0</v>
      </c>
      <c r="E38" s="53">
        <f>'05.06 (v2)'!E38</f>
        <v>0</v>
      </c>
      <c r="F38" s="65">
        <f>'05.06 (v2)'!F38</f>
        <v>0</v>
      </c>
      <c r="G38" s="103">
        <f t="shared" si="13"/>
        <v>0</v>
      </c>
      <c r="H38" s="106"/>
      <c r="I38" s="107"/>
      <c r="J38" s="104">
        <f t="shared" si="14"/>
        <v>0</v>
      </c>
      <c r="K38" s="106"/>
      <c r="L38" s="107"/>
      <c r="M38" s="105">
        <f t="shared" si="15"/>
        <v>0</v>
      </c>
      <c r="N38" s="106"/>
      <c r="O38" s="107"/>
      <c r="P38" s="108"/>
      <c r="Q38" s="109"/>
      <c r="R38" s="110"/>
      <c r="S38" s="31">
        <f t="shared" si="16"/>
        <v>8.3333333333333329E-2</v>
      </c>
      <c r="T38" s="111"/>
      <c r="U38" s="112"/>
      <c r="V38" s="113"/>
      <c r="W38" s="292"/>
      <c r="X38" s="111"/>
      <c r="Y38" s="113"/>
      <c r="Z38" s="114"/>
      <c r="AA38" s="179">
        <f t="shared" si="9"/>
        <v>-90</v>
      </c>
      <c r="AB38" s="53"/>
      <c r="AF38" s="293" t="str">
        <f>'05.06 (v2)'!AB38</f>
        <v>-</v>
      </c>
    </row>
    <row r="39" spans="1:32" ht="20.100000000000001" customHeight="1" x14ac:dyDescent="0.25">
      <c r="A39" s="51">
        <f>'05.06 (v2)'!A39</f>
        <v>0</v>
      </c>
      <c r="B39" s="52">
        <f>'05.06 (v2)'!B39</f>
        <v>0</v>
      </c>
      <c r="C39" s="58">
        <f>'05.06 (v2)'!C39</f>
        <v>0</v>
      </c>
      <c r="D39" s="58">
        <f>'05.06 (v2)'!D39</f>
        <v>0</v>
      </c>
      <c r="E39" s="53">
        <f>'05.06 (v2)'!E39</f>
        <v>0</v>
      </c>
      <c r="F39" s="65">
        <f>'05.06 (v2)'!F39</f>
        <v>0</v>
      </c>
      <c r="G39" s="103">
        <f t="shared" si="13"/>
        <v>0</v>
      </c>
      <c r="H39" s="106"/>
      <c r="I39" s="107"/>
      <c r="J39" s="104">
        <f t="shared" si="14"/>
        <v>0</v>
      </c>
      <c r="K39" s="106"/>
      <c r="L39" s="107"/>
      <c r="M39" s="105">
        <f t="shared" si="15"/>
        <v>0</v>
      </c>
      <c r="N39" s="106"/>
      <c r="O39" s="107"/>
      <c r="P39" s="108"/>
      <c r="Q39" s="109"/>
      <c r="R39" s="110"/>
      <c r="S39" s="31">
        <f t="shared" si="16"/>
        <v>8.3333333333333329E-2</v>
      </c>
      <c r="T39" s="111"/>
      <c r="U39" s="112"/>
      <c r="V39" s="113"/>
      <c r="W39" s="292"/>
      <c r="X39" s="111"/>
      <c r="Y39" s="113"/>
      <c r="Z39" s="114"/>
      <c r="AA39" s="179">
        <f t="shared" si="9"/>
        <v>-90</v>
      </c>
      <c r="AB39" s="53"/>
      <c r="AF39" s="293" t="str">
        <f>'05.06 (v2)'!AB39</f>
        <v>-</v>
      </c>
    </row>
    <row r="40" spans="1:32" ht="20.100000000000001" customHeight="1" x14ac:dyDescent="0.25">
      <c r="A40" s="51">
        <f>'05.06 (v2)'!A40</f>
        <v>0</v>
      </c>
      <c r="B40" s="52">
        <f>'05.06 (v2)'!B40</f>
        <v>0</v>
      </c>
      <c r="C40" s="58">
        <f>'05.06 (v2)'!C40</f>
        <v>0</v>
      </c>
      <c r="D40" s="58">
        <f>'05.06 (v2)'!D40</f>
        <v>0</v>
      </c>
      <c r="E40" s="53">
        <f>'05.06 (v2)'!E40</f>
        <v>0</v>
      </c>
      <c r="F40" s="65">
        <f>'05.06 (v2)'!F40</f>
        <v>0</v>
      </c>
      <c r="G40" s="103">
        <f t="shared" si="13"/>
        <v>0</v>
      </c>
      <c r="H40" s="106"/>
      <c r="I40" s="107"/>
      <c r="J40" s="104">
        <f t="shared" si="14"/>
        <v>0</v>
      </c>
      <c r="K40" s="106"/>
      <c r="L40" s="107"/>
      <c r="M40" s="105">
        <f t="shared" si="15"/>
        <v>0</v>
      </c>
      <c r="N40" s="106"/>
      <c r="O40" s="107"/>
      <c r="P40" s="108"/>
      <c r="Q40" s="109"/>
      <c r="R40" s="110"/>
      <c r="S40" s="31">
        <f t="shared" si="16"/>
        <v>8.3333333333333329E-2</v>
      </c>
      <c r="T40" s="111"/>
      <c r="U40" s="112"/>
      <c r="V40" s="113"/>
      <c r="W40" s="292"/>
      <c r="X40" s="111"/>
      <c r="Y40" s="113"/>
      <c r="Z40" s="114"/>
      <c r="AA40" s="179">
        <f t="shared" si="9"/>
        <v>-90</v>
      </c>
      <c r="AB40" s="53"/>
      <c r="AF40" s="293" t="str">
        <f>'05.06 (v2)'!AB40</f>
        <v>-</v>
      </c>
    </row>
    <row r="41" spans="1:32" ht="20.100000000000001" customHeight="1" x14ac:dyDescent="0.25">
      <c r="A41" s="51">
        <f>'05.06 (v2)'!A41</f>
        <v>0</v>
      </c>
      <c r="B41" s="52">
        <f>'05.06 (v2)'!B41</f>
        <v>0</v>
      </c>
      <c r="C41" s="58">
        <f>'05.06 (v2)'!C41</f>
        <v>0</v>
      </c>
      <c r="D41" s="58">
        <f>'05.06 (v2)'!D41</f>
        <v>0</v>
      </c>
      <c r="E41" s="53">
        <f>'05.06 (v2)'!E41</f>
        <v>0</v>
      </c>
      <c r="F41" s="65">
        <f>'05.06 (v2)'!F41</f>
        <v>0</v>
      </c>
      <c r="G41" s="103">
        <f t="shared" si="13"/>
        <v>0</v>
      </c>
      <c r="H41" s="106"/>
      <c r="I41" s="107"/>
      <c r="J41" s="104">
        <f t="shared" si="14"/>
        <v>0</v>
      </c>
      <c r="K41" s="106"/>
      <c r="L41" s="107"/>
      <c r="M41" s="105">
        <f t="shared" si="15"/>
        <v>0</v>
      </c>
      <c r="N41" s="106"/>
      <c r="O41" s="107"/>
      <c r="P41" s="108"/>
      <c r="Q41" s="109"/>
      <c r="R41" s="110"/>
      <c r="S41" s="31">
        <f t="shared" si="16"/>
        <v>8.3333333333333329E-2</v>
      </c>
      <c r="T41" s="111"/>
      <c r="U41" s="112"/>
      <c r="V41" s="113"/>
      <c r="W41" s="292"/>
      <c r="X41" s="111"/>
      <c r="Y41" s="113"/>
      <c r="Z41" s="114"/>
      <c r="AA41" s="179">
        <f t="shared" si="9"/>
        <v>-90</v>
      </c>
      <c r="AB41" s="53"/>
      <c r="AF41" s="293" t="str">
        <f>'05.06 (v2)'!AB41</f>
        <v>-</v>
      </c>
    </row>
    <row r="42" spans="1:32" ht="20.100000000000001" customHeight="1" x14ac:dyDescent="0.25">
      <c r="A42" s="51">
        <f>'05.06 (v2)'!A42</f>
        <v>0</v>
      </c>
      <c r="B42" s="52">
        <f>'05.06 (v2)'!B42</f>
        <v>0</v>
      </c>
      <c r="C42" s="58">
        <f>'05.06 (v2)'!C42</f>
        <v>0</v>
      </c>
      <c r="D42" s="58">
        <f>'05.06 (v2)'!D42</f>
        <v>0</v>
      </c>
      <c r="E42" s="53">
        <f>'05.06 (v2)'!E42</f>
        <v>0</v>
      </c>
      <c r="F42" s="65">
        <f>'05.06 (v2)'!F42</f>
        <v>0</v>
      </c>
      <c r="G42" s="103">
        <f t="shared" si="13"/>
        <v>0</v>
      </c>
      <c r="H42" s="106"/>
      <c r="I42" s="107"/>
      <c r="J42" s="104">
        <f t="shared" si="14"/>
        <v>0</v>
      </c>
      <c r="K42" s="106"/>
      <c r="L42" s="107"/>
      <c r="M42" s="105">
        <f t="shared" si="15"/>
        <v>0</v>
      </c>
      <c r="N42" s="106"/>
      <c r="O42" s="107"/>
      <c r="P42" s="108"/>
      <c r="Q42" s="109"/>
      <c r="R42" s="110"/>
      <c r="S42" s="31">
        <f t="shared" si="16"/>
        <v>8.3333333333333329E-2</v>
      </c>
      <c r="T42" s="111"/>
      <c r="U42" s="112"/>
      <c r="V42" s="113"/>
      <c r="W42" s="292"/>
      <c r="X42" s="111"/>
      <c r="Y42" s="113"/>
      <c r="Z42" s="114"/>
      <c r="AA42" s="179">
        <f t="shared" si="9"/>
        <v>-90</v>
      </c>
      <c r="AB42" s="53"/>
      <c r="AF42" s="293" t="str">
        <f>'05.06 (v2)'!AB42</f>
        <v>-</v>
      </c>
    </row>
    <row r="43" spans="1:32" ht="20.100000000000001" customHeight="1" x14ac:dyDescent="0.25">
      <c r="A43" s="51">
        <f>'05.06 (v2)'!A43</f>
        <v>0</v>
      </c>
      <c r="B43" s="52">
        <f>'05.06 (v2)'!B43</f>
        <v>0</v>
      </c>
      <c r="C43" s="58">
        <f>'05.06 (v2)'!C43</f>
        <v>0</v>
      </c>
      <c r="D43" s="58">
        <f>'05.06 (v2)'!D43</f>
        <v>0</v>
      </c>
      <c r="E43" s="53">
        <f>'05.06 (v2)'!E43</f>
        <v>0</v>
      </c>
      <c r="F43" s="65">
        <f>'05.06 (v2)'!F43</f>
        <v>0</v>
      </c>
      <c r="G43" s="103">
        <f t="shared" si="13"/>
        <v>0</v>
      </c>
      <c r="H43" s="106"/>
      <c r="I43" s="107"/>
      <c r="J43" s="104">
        <f t="shared" si="14"/>
        <v>0</v>
      </c>
      <c r="K43" s="106"/>
      <c r="L43" s="107"/>
      <c r="M43" s="105">
        <f t="shared" si="15"/>
        <v>0</v>
      </c>
      <c r="N43" s="106"/>
      <c r="O43" s="107"/>
      <c r="P43" s="108"/>
      <c r="Q43" s="109"/>
      <c r="R43" s="110"/>
      <c r="S43" s="31">
        <f t="shared" si="16"/>
        <v>8.3333333333333329E-2</v>
      </c>
      <c r="T43" s="111"/>
      <c r="U43" s="112"/>
      <c r="V43" s="113"/>
      <c r="W43" s="292"/>
      <c r="X43" s="111"/>
      <c r="Y43" s="113"/>
      <c r="Z43" s="114"/>
      <c r="AA43" s="179">
        <f t="shared" si="9"/>
        <v>-90</v>
      </c>
      <c r="AB43" s="53"/>
      <c r="AF43" s="293" t="str">
        <f>'05.06 (v2)'!AB43</f>
        <v>-</v>
      </c>
    </row>
    <row r="44" spans="1:32" ht="20.100000000000001" customHeight="1" x14ac:dyDescent="0.25">
      <c r="A44" s="51">
        <f>'05.06 (v2)'!A44</f>
        <v>0</v>
      </c>
      <c r="B44" s="52">
        <f>'05.06 (v2)'!B44</f>
        <v>0</v>
      </c>
      <c r="C44" s="58">
        <f>'05.06 (v2)'!C44</f>
        <v>0</v>
      </c>
      <c r="D44" s="58">
        <f>'05.06 (v2)'!D44</f>
        <v>0</v>
      </c>
      <c r="E44" s="53">
        <f>'05.06 (v2)'!E44</f>
        <v>0</v>
      </c>
      <c r="F44" s="65">
        <f>'05.06 (v2)'!F44</f>
        <v>0</v>
      </c>
      <c r="G44" s="103">
        <f t="shared" si="13"/>
        <v>0</v>
      </c>
      <c r="H44" s="106"/>
      <c r="I44" s="107"/>
      <c r="J44" s="104">
        <f t="shared" si="14"/>
        <v>0</v>
      </c>
      <c r="K44" s="106"/>
      <c r="L44" s="107"/>
      <c r="M44" s="105">
        <f t="shared" si="15"/>
        <v>0</v>
      </c>
      <c r="N44" s="106"/>
      <c r="O44" s="107"/>
      <c r="P44" s="108"/>
      <c r="Q44" s="109"/>
      <c r="R44" s="110"/>
      <c r="S44" s="31">
        <f t="shared" si="16"/>
        <v>8.3333333333333329E-2</v>
      </c>
      <c r="T44" s="111"/>
      <c r="U44" s="112"/>
      <c r="V44" s="113"/>
      <c r="W44" s="292"/>
      <c r="X44" s="111"/>
      <c r="Y44" s="113"/>
      <c r="Z44" s="114"/>
      <c r="AA44" s="179">
        <f t="shared" si="9"/>
        <v>-90</v>
      </c>
      <c r="AB44" s="53"/>
      <c r="AF44" s="293" t="str">
        <f>'05.06 (v2)'!AB44</f>
        <v>-</v>
      </c>
    </row>
    <row r="45" spans="1:32" ht="20.100000000000001" customHeight="1" x14ac:dyDescent="0.25">
      <c r="A45" s="51">
        <f>'05.06 (v2)'!A45</f>
        <v>0</v>
      </c>
      <c r="B45" s="52">
        <f>'05.06 (v2)'!B45</f>
        <v>0</v>
      </c>
      <c r="C45" s="58">
        <f>'05.06 (v2)'!C45</f>
        <v>0</v>
      </c>
      <c r="D45" s="58">
        <f>'05.06 (v2)'!D45</f>
        <v>0</v>
      </c>
      <c r="E45" s="53">
        <f>'05.06 (v2)'!E45</f>
        <v>0</v>
      </c>
      <c r="F45" s="65">
        <f>'05.06 (v2)'!F45</f>
        <v>0</v>
      </c>
      <c r="G45" s="103">
        <f t="shared" si="13"/>
        <v>0</v>
      </c>
      <c r="H45" s="106"/>
      <c r="I45" s="107"/>
      <c r="J45" s="104">
        <f t="shared" si="14"/>
        <v>0</v>
      </c>
      <c r="K45" s="106"/>
      <c r="L45" s="107"/>
      <c r="M45" s="105">
        <f t="shared" si="15"/>
        <v>0</v>
      </c>
      <c r="N45" s="106"/>
      <c r="O45" s="107"/>
      <c r="P45" s="108"/>
      <c r="Q45" s="109"/>
      <c r="R45" s="110"/>
      <c r="S45" s="31">
        <f t="shared" si="16"/>
        <v>8.3333333333333329E-2</v>
      </c>
      <c r="T45" s="111"/>
      <c r="U45" s="112"/>
      <c r="V45" s="113"/>
      <c r="W45" s="292"/>
      <c r="X45" s="111"/>
      <c r="Y45" s="113"/>
      <c r="Z45" s="114"/>
      <c r="AA45" s="179">
        <f t="shared" si="9"/>
        <v>-90</v>
      </c>
      <c r="AB45" s="53"/>
      <c r="AF45" s="293" t="str">
        <f>'05.06 (v2)'!AB45</f>
        <v>-</v>
      </c>
    </row>
    <row r="46" spans="1:32" ht="20.100000000000001" customHeight="1" x14ac:dyDescent="0.25">
      <c r="A46" s="51">
        <f>'05.06 (v2)'!A46</f>
        <v>0</v>
      </c>
      <c r="B46" s="52">
        <f>'05.06 (v2)'!B46</f>
        <v>0</v>
      </c>
      <c r="C46" s="58">
        <f>'05.06 (v2)'!C46</f>
        <v>0</v>
      </c>
      <c r="D46" s="58">
        <f>'05.06 (v2)'!D46</f>
        <v>0</v>
      </c>
      <c r="E46" s="53">
        <f>'05.06 (v2)'!E46</f>
        <v>0</v>
      </c>
      <c r="F46" s="65">
        <f>'05.06 (v2)'!F46</f>
        <v>0</v>
      </c>
      <c r="G46" s="103">
        <f t="shared" si="13"/>
        <v>0</v>
      </c>
      <c r="H46" s="106"/>
      <c r="I46" s="107"/>
      <c r="J46" s="104">
        <f t="shared" si="14"/>
        <v>0</v>
      </c>
      <c r="K46" s="106"/>
      <c r="L46" s="107"/>
      <c r="M46" s="105">
        <f t="shared" si="15"/>
        <v>0</v>
      </c>
      <c r="N46" s="106"/>
      <c r="O46" s="107"/>
      <c r="P46" s="108"/>
      <c r="Q46" s="109"/>
      <c r="R46" s="110"/>
      <c r="S46" s="31">
        <f t="shared" si="16"/>
        <v>8.3333333333333329E-2</v>
      </c>
      <c r="T46" s="111"/>
      <c r="U46" s="112"/>
      <c r="V46" s="113"/>
      <c r="W46" s="292"/>
      <c r="X46" s="111"/>
      <c r="Y46" s="113"/>
      <c r="Z46" s="114"/>
      <c r="AA46" s="179">
        <f t="shared" si="9"/>
        <v>-90</v>
      </c>
      <c r="AB46" s="53"/>
      <c r="AF46" s="293" t="str">
        <f>'05.06 (v2)'!AB46</f>
        <v>-</v>
      </c>
    </row>
    <row r="47" spans="1:32" ht="20.100000000000001" customHeight="1" x14ac:dyDescent="0.25">
      <c r="A47" s="51">
        <f>'05.06 (v2)'!A47</f>
        <v>0</v>
      </c>
      <c r="B47" s="52">
        <f>'05.06 (v2)'!B47</f>
        <v>0</v>
      </c>
      <c r="C47" s="58">
        <f>'05.06 (v2)'!C47</f>
        <v>0</v>
      </c>
      <c r="D47" s="58">
        <f>'05.06 (v2)'!D47</f>
        <v>0</v>
      </c>
      <c r="E47" s="53">
        <f>'05.06 (v2)'!E47</f>
        <v>0</v>
      </c>
      <c r="F47" s="65">
        <f>'05.06 (v2)'!F47</f>
        <v>0</v>
      </c>
      <c r="G47" s="103">
        <f t="shared" si="13"/>
        <v>0</v>
      </c>
      <c r="H47" s="106"/>
      <c r="I47" s="107"/>
      <c r="J47" s="104">
        <f t="shared" si="14"/>
        <v>0</v>
      </c>
      <c r="K47" s="106"/>
      <c r="L47" s="107"/>
      <c r="M47" s="105">
        <f t="shared" si="15"/>
        <v>0</v>
      </c>
      <c r="N47" s="106"/>
      <c r="O47" s="107"/>
      <c r="P47" s="108"/>
      <c r="Q47" s="109"/>
      <c r="R47" s="110"/>
      <c r="S47" s="31">
        <f t="shared" si="16"/>
        <v>8.3333333333333329E-2</v>
      </c>
      <c r="T47" s="111"/>
      <c r="U47" s="112"/>
      <c r="V47" s="113"/>
      <c r="W47" s="292"/>
      <c r="X47" s="111"/>
      <c r="Y47" s="113"/>
      <c r="Z47" s="114"/>
      <c r="AA47" s="179">
        <f t="shared" si="9"/>
        <v>-90</v>
      </c>
      <c r="AB47" s="53"/>
      <c r="AF47" s="293" t="str">
        <f>'05.06 (v2)'!AB47</f>
        <v>-</v>
      </c>
    </row>
    <row r="48" spans="1:32" ht="20.100000000000001" customHeight="1" x14ac:dyDescent="0.25">
      <c r="A48" s="51">
        <f>'05.06 (v2)'!A48</f>
        <v>0</v>
      </c>
      <c r="B48" s="52">
        <f>'05.06 (v2)'!B48</f>
        <v>0</v>
      </c>
      <c r="C48" s="58">
        <f>'05.06 (v2)'!C48</f>
        <v>0</v>
      </c>
      <c r="D48" s="58">
        <f>'05.06 (v2)'!D48</f>
        <v>0</v>
      </c>
      <c r="E48" s="53">
        <f>'05.06 (v2)'!E48</f>
        <v>0</v>
      </c>
      <c r="F48" s="65">
        <f>'05.06 (v2)'!F48</f>
        <v>0</v>
      </c>
      <c r="G48" s="103">
        <f t="shared" si="13"/>
        <v>0</v>
      </c>
      <c r="H48" s="106"/>
      <c r="I48" s="107"/>
      <c r="J48" s="104">
        <f t="shared" si="14"/>
        <v>0</v>
      </c>
      <c r="K48" s="106"/>
      <c r="L48" s="107"/>
      <c r="M48" s="105">
        <f t="shared" si="15"/>
        <v>0</v>
      </c>
      <c r="N48" s="106"/>
      <c r="O48" s="107"/>
      <c r="P48" s="108"/>
      <c r="Q48" s="109"/>
      <c r="R48" s="110"/>
      <c r="S48" s="31">
        <f t="shared" si="16"/>
        <v>8.3333333333333329E-2</v>
      </c>
      <c r="T48" s="111"/>
      <c r="U48" s="112"/>
      <c r="V48" s="113"/>
      <c r="W48" s="292"/>
      <c r="X48" s="111"/>
      <c r="Y48" s="113"/>
      <c r="Z48" s="114"/>
      <c r="AA48" s="179">
        <f t="shared" si="9"/>
        <v>-90</v>
      </c>
      <c r="AB48" s="53"/>
      <c r="AF48" s="293" t="str">
        <f>'05.06 (v2)'!AB48</f>
        <v>-</v>
      </c>
    </row>
    <row r="49" spans="1:32" ht="20.100000000000001" customHeight="1" x14ac:dyDescent="0.25">
      <c r="A49" s="51">
        <f>'05.06 (v2)'!A49</f>
        <v>0</v>
      </c>
      <c r="B49" s="52">
        <f>'05.06 (v2)'!B49</f>
        <v>0</v>
      </c>
      <c r="C49" s="58">
        <f>'05.06 (v2)'!C49</f>
        <v>0</v>
      </c>
      <c r="D49" s="58">
        <f>'05.06 (v2)'!D49</f>
        <v>0</v>
      </c>
      <c r="E49" s="53">
        <f>'05.06 (v2)'!E49</f>
        <v>0</v>
      </c>
      <c r="F49" s="65">
        <f>'05.06 (v2)'!F49</f>
        <v>0</v>
      </c>
      <c r="G49" s="103">
        <f t="shared" si="13"/>
        <v>0</v>
      </c>
      <c r="H49" s="106"/>
      <c r="I49" s="107"/>
      <c r="J49" s="104">
        <f t="shared" si="14"/>
        <v>0</v>
      </c>
      <c r="K49" s="106"/>
      <c r="L49" s="107"/>
      <c r="M49" s="105">
        <f t="shared" si="15"/>
        <v>0</v>
      </c>
      <c r="N49" s="106"/>
      <c r="O49" s="107"/>
      <c r="P49" s="108"/>
      <c r="Q49" s="109"/>
      <c r="R49" s="110"/>
      <c r="S49" s="31">
        <f t="shared" si="16"/>
        <v>8.3333333333333329E-2</v>
      </c>
      <c r="T49" s="111"/>
      <c r="U49" s="112"/>
      <c r="V49" s="113"/>
      <c r="W49" s="292"/>
      <c r="X49" s="111"/>
      <c r="Y49" s="113"/>
      <c r="Z49" s="114"/>
      <c r="AA49" s="179">
        <f t="shared" si="9"/>
        <v>-90</v>
      </c>
      <c r="AB49" s="53"/>
      <c r="AF49" s="293" t="str">
        <f>'05.06 (v2)'!AB49</f>
        <v>-</v>
      </c>
    </row>
    <row r="50" spans="1:32" ht="20.100000000000001" customHeight="1" x14ac:dyDescent="0.25">
      <c r="A50" s="51">
        <f>'05.06 (v2)'!A50</f>
        <v>0</v>
      </c>
      <c r="B50" s="52">
        <f>'05.06 (v2)'!B50</f>
        <v>0</v>
      </c>
      <c r="C50" s="58">
        <f>'05.06 (v2)'!C50</f>
        <v>0</v>
      </c>
      <c r="D50" s="58">
        <f>'05.06 (v2)'!D50</f>
        <v>0</v>
      </c>
      <c r="E50" s="53">
        <f>'05.06 (v2)'!E50</f>
        <v>0</v>
      </c>
      <c r="F50" s="65">
        <f>'05.06 (v2)'!F50</f>
        <v>0</v>
      </c>
      <c r="G50" s="103">
        <f t="shared" si="13"/>
        <v>0</v>
      </c>
      <c r="H50" s="106"/>
      <c r="I50" s="107"/>
      <c r="J50" s="104">
        <f t="shared" si="14"/>
        <v>0</v>
      </c>
      <c r="K50" s="106"/>
      <c r="L50" s="107"/>
      <c r="M50" s="105">
        <f t="shared" si="15"/>
        <v>0</v>
      </c>
      <c r="N50" s="106"/>
      <c r="O50" s="107"/>
      <c r="P50" s="108"/>
      <c r="Q50" s="109"/>
      <c r="R50" s="110"/>
      <c r="S50" s="31">
        <f t="shared" si="16"/>
        <v>8.3333333333333329E-2</v>
      </c>
      <c r="T50" s="111"/>
      <c r="U50" s="112"/>
      <c r="V50" s="113"/>
      <c r="W50" s="292"/>
      <c r="X50" s="111"/>
      <c r="Y50" s="113"/>
      <c r="Z50" s="114"/>
      <c r="AA50" s="179">
        <f t="shared" si="9"/>
        <v>-90</v>
      </c>
      <c r="AB50" s="53"/>
      <c r="AF50" s="293" t="str">
        <f>'05.06 (v2)'!AB50</f>
        <v>-</v>
      </c>
    </row>
    <row r="51" spans="1:32" ht="20.100000000000001" customHeight="1" x14ac:dyDescent="0.25">
      <c r="A51" s="51">
        <f>'05.06 (v2)'!A51</f>
        <v>0.41666666666666669</v>
      </c>
      <c r="B51" s="52" t="str">
        <f>'05.06 (v2)'!B51</f>
        <v>Owner's Experience</v>
      </c>
      <c r="C51" s="58">
        <f>'05.06 (v2)'!C51</f>
        <v>25</v>
      </c>
      <c r="D51" s="58" t="str">
        <f>'05.06 (v2)'!D51</f>
        <v>Public</v>
      </c>
      <c r="E51" s="53">
        <f>'05.06 (v2)'!E51</f>
        <v>0</v>
      </c>
      <c r="F51" s="65" t="str">
        <f>'05.06 (v2)'!F51</f>
        <v>TBD</v>
      </c>
      <c r="G51" s="103">
        <f t="shared" si="13"/>
        <v>0</v>
      </c>
      <c r="H51" s="106"/>
      <c r="I51" s="107"/>
      <c r="J51" s="104" t="s">
        <v>9</v>
      </c>
      <c r="K51" s="106" t="s">
        <v>9</v>
      </c>
      <c r="L51" s="107" t="s">
        <v>9</v>
      </c>
      <c r="M51" s="105" t="s">
        <v>9</v>
      </c>
      <c r="N51" s="106" t="s">
        <v>9</v>
      </c>
      <c r="O51" s="107" t="s">
        <v>9</v>
      </c>
      <c r="P51" s="108"/>
      <c r="Q51" s="109" t="s">
        <v>9</v>
      </c>
      <c r="R51" s="110" t="s">
        <v>9</v>
      </c>
      <c r="S51" s="31">
        <f t="shared" si="16"/>
        <v>0.5</v>
      </c>
      <c r="T51" s="111"/>
      <c r="U51" s="112"/>
      <c r="V51" s="113"/>
      <c r="W51" s="292"/>
      <c r="X51" s="111"/>
      <c r="Y51" s="113"/>
      <c r="Z51" s="114"/>
      <c r="AA51" s="179">
        <f t="shared" si="9"/>
        <v>-90</v>
      </c>
      <c r="AB51" s="53"/>
      <c r="AF51" s="293">
        <f>'05.06 (v2)'!AB51</f>
        <v>25</v>
      </c>
    </row>
    <row r="52" spans="1:32" ht="20.100000000000001" customHeight="1" x14ac:dyDescent="0.25">
      <c r="A52" s="51">
        <f>'05.06 (v2)'!A52</f>
        <v>0.45833333333333331</v>
      </c>
      <c r="B52" s="52" t="str">
        <f>'05.06 (v2)'!B52</f>
        <v>VIP</v>
      </c>
      <c r="C52" s="58">
        <f>'05.06 (v2)'!C52</f>
        <v>35</v>
      </c>
      <c r="D52" s="58" t="str">
        <f>'05.06 (v2)'!D52</f>
        <v>Public</v>
      </c>
      <c r="E52" s="53">
        <f>'05.06 (v2)'!E52</f>
        <v>0</v>
      </c>
      <c r="F52" s="65" t="str">
        <f>'05.06 (v2)'!F52</f>
        <v>TBD</v>
      </c>
      <c r="G52" s="103">
        <f t="shared" si="13"/>
        <v>0</v>
      </c>
      <c r="H52" s="106"/>
      <c r="I52" s="107"/>
      <c r="J52" s="104" t="s">
        <v>9</v>
      </c>
      <c r="K52" s="106" t="s">
        <v>9</v>
      </c>
      <c r="L52" s="107" t="s">
        <v>9</v>
      </c>
      <c r="M52" s="105" t="s">
        <v>9</v>
      </c>
      <c r="N52" s="106" t="s">
        <v>9</v>
      </c>
      <c r="O52" s="107" t="s">
        <v>9</v>
      </c>
      <c r="P52" s="108"/>
      <c r="Q52" s="109" t="s">
        <v>9</v>
      </c>
      <c r="R52" s="110" t="s">
        <v>9</v>
      </c>
      <c r="S52" s="31">
        <f t="shared" si="16"/>
        <v>0.54166666666666663</v>
      </c>
      <c r="T52" s="111"/>
      <c r="U52" s="112"/>
      <c r="V52" s="113"/>
      <c r="W52" s="292"/>
      <c r="X52" s="111"/>
      <c r="Y52" s="113"/>
      <c r="Z52" s="114"/>
      <c r="AA52" s="179">
        <f t="shared" si="9"/>
        <v>-90</v>
      </c>
      <c r="AB52" s="53"/>
      <c r="AF52" s="293">
        <f>'05.06 (v2)'!AB52</f>
        <v>35</v>
      </c>
    </row>
    <row r="53" spans="1:32" ht="20.100000000000001" customHeight="1" x14ac:dyDescent="0.25">
      <c r="A53" s="51">
        <f>'05.06 (v2)'!A53</f>
        <v>0.5</v>
      </c>
      <c r="B53" s="52" t="str">
        <f>'05.06 (v2)'!B53</f>
        <v>VIP</v>
      </c>
      <c r="C53" s="58">
        <f>'05.06 (v2)'!C53</f>
        <v>35</v>
      </c>
      <c r="D53" s="58" t="str">
        <f>'05.06 (v2)'!D53</f>
        <v>Public</v>
      </c>
      <c r="E53" s="53">
        <f>'05.06 (v2)'!E53</f>
        <v>0</v>
      </c>
      <c r="F53" s="65" t="str">
        <f>'05.06 (v2)'!F53</f>
        <v>TBD</v>
      </c>
      <c r="G53" s="103">
        <f t="shared" si="13"/>
        <v>0</v>
      </c>
      <c r="H53" s="106"/>
      <c r="I53" s="107"/>
      <c r="J53" s="104" t="s">
        <v>9</v>
      </c>
      <c r="K53" s="106" t="s">
        <v>9</v>
      </c>
      <c r="L53" s="107" t="s">
        <v>9</v>
      </c>
      <c r="M53" s="105" t="s">
        <v>9</v>
      </c>
      <c r="N53" s="106" t="s">
        <v>9</v>
      </c>
      <c r="O53" s="107" t="s">
        <v>9</v>
      </c>
      <c r="P53" s="108"/>
      <c r="Q53" s="109" t="s">
        <v>9</v>
      </c>
      <c r="R53" s="110" t="s">
        <v>9</v>
      </c>
      <c r="S53" s="31">
        <f t="shared" si="16"/>
        <v>0.58333333333333337</v>
      </c>
      <c r="T53" s="111"/>
      <c r="U53" s="112"/>
      <c r="V53" s="113"/>
      <c r="W53" s="292"/>
      <c r="X53" s="111"/>
      <c r="Y53" s="113"/>
      <c r="Z53" s="114"/>
      <c r="AA53" s="179">
        <f t="shared" si="9"/>
        <v>-90</v>
      </c>
      <c r="AB53" s="53"/>
      <c r="AF53" s="293">
        <f>'05.06 (v2)'!AB53</f>
        <v>35</v>
      </c>
    </row>
    <row r="54" spans="1:32" ht="20.100000000000001" customHeight="1" x14ac:dyDescent="0.25">
      <c r="A54" s="51">
        <f>'05.06 (v2)'!A54</f>
        <v>4.1666666666666664E-2</v>
      </c>
      <c r="B54" s="52" t="str">
        <f>'05.06 (v2)'!B54</f>
        <v>VIP</v>
      </c>
      <c r="C54" s="58">
        <f>'05.06 (v2)'!C54</f>
        <v>35</v>
      </c>
      <c r="D54" s="58" t="str">
        <f>'05.06 (v2)'!D54</f>
        <v>Public</v>
      </c>
      <c r="E54" s="53">
        <f>'05.06 (v2)'!E54</f>
        <v>0</v>
      </c>
      <c r="F54" s="65" t="str">
        <f>'05.06 (v2)'!F54</f>
        <v>TBD</v>
      </c>
      <c r="G54" s="103">
        <f t="shared" si="13"/>
        <v>0</v>
      </c>
      <c r="H54" s="106"/>
      <c r="I54" s="107"/>
      <c r="J54" s="104" t="s">
        <v>9</v>
      </c>
      <c r="K54" s="106" t="s">
        <v>9</v>
      </c>
      <c r="L54" s="107" t="s">
        <v>9</v>
      </c>
      <c r="M54" s="105" t="s">
        <v>9</v>
      </c>
      <c r="N54" s="106" t="s">
        <v>9</v>
      </c>
      <c r="O54" s="107" t="s">
        <v>9</v>
      </c>
      <c r="P54" s="108"/>
      <c r="Q54" s="109" t="s">
        <v>9</v>
      </c>
      <c r="R54" s="110" t="s">
        <v>9</v>
      </c>
      <c r="S54" s="31">
        <f t="shared" si="16"/>
        <v>0.125</v>
      </c>
      <c r="T54" s="111"/>
      <c r="U54" s="112"/>
      <c r="V54" s="113"/>
      <c r="W54" s="292"/>
      <c r="X54" s="111"/>
      <c r="Y54" s="113"/>
      <c r="Z54" s="114"/>
      <c r="AA54" s="179">
        <f t="shared" si="9"/>
        <v>-90</v>
      </c>
      <c r="AB54" s="53"/>
      <c r="AF54" s="293">
        <f>'05.06 (v2)'!AB54</f>
        <v>35</v>
      </c>
    </row>
    <row r="55" spans="1:32" ht="20.100000000000001" customHeight="1" x14ac:dyDescent="0.25">
      <c r="A55" s="51">
        <f>'05.06 (v2)'!A55</f>
        <v>8.3333333333333329E-2</v>
      </c>
      <c r="B55" s="52" t="str">
        <f>'05.06 (v2)'!B55</f>
        <v>VIP</v>
      </c>
      <c r="C55" s="58">
        <f>'05.06 (v2)'!C55</f>
        <v>35</v>
      </c>
      <c r="D55" s="58" t="str">
        <f>'05.06 (v2)'!D55</f>
        <v>Public</v>
      </c>
      <c r="E55" s="53">
        <f>'05.06 (v2)'!E55</f>
        <v>0</v>
      </c>
      <c r="F55" s="65" t="str">
        <f>'05.06 (v2)'!F55</f>
        <v>TBD</v>
      </c>
      <c r="G55" s="103">
        <f t="shared" si="13"/>
        <v>0</v>
      </c>
      <c r="H55" s="106"/>
      <c r="I55" s="107"/>
      <c r="J55" s="104" t="s">
        <v>9</v>
      </c>
      <c r="K55" s="106" t="s">
        <v>9</v>
      </c>
      <c r="L55" s="107" t="s">
        <v>9</v>
      </c>
      <c r="M55" s="105" t="s">
        <v>9</v>
      </c>
      <c r="N55" s="106" t="s">
        <v>9</v>
      </c>
      <c r="O55" s="107" t="s">
        <v>9</v>
      </c>
      <c r="P55" s="108"/>
      <c r="Q55" s="109" t="s">
        <v>9</v>
      </c>
      <c r="R55" s="110" t="s">
        <v>9</v>
      </c>
      <c r="S55" s="31">
        <f t="shared" si="16"/>
        <v>0.16666666666666666</v>
      </c>
      <c r="T55" s="111"/>
      <c r="U55" s="112"/>
      <c r="V55" s="113"/>
      <c r="W55" s="292"/>
      <c r="X55" s="111"/>
      <c r="Y55" s="113"/>
      <c r="Z55" s="114"/>
      <c r="AA55" s="179">
        <f t="shared" si="9"/>
        <v>-90</v>
      </c>
      <c r="AB55" s="53"/>
      <c r="AF55" s="293">
        <f>'05.06 (v2)'!AB55</f>
        <v>35</v>
      </c>
    </row>
    <row r="56" spans="1:32" ht="20.100000000000001" customHeight="1" x14ac:dyDescent="0.25">
      <c r="A56" s="51">
        <f>'05.06 (v2)'!A56</f>
        <v>0.125</v>
      </c>
      <c r="B56" s="52" t="str">
        <f>'05.06 (v2)'!B56</f>
        <v>VIP</v>
      </c>
      <c r="C56" s="58">
        <f>'05.06 (v2)'!C56</f>
        <v>35</v>
      </c>
      <c r="D56" s="58" t="str">
        <f>'05.06 (v2)'!D56</f>
        <v>Public</v>
      </c>
      <c r="E56" s="53">
        <f>'05.06 (v2)'!E56</f>
        <v>0</v>
      </c>
      <c r="F56" s="65" t="str">
        <f>'05.06 (v2)'!F56</f>
        <v>TBD</v>
      </c>
      <c r="G56" s="103">
        <f t="shared" si="13"/>
        <v>0</v>
      </c>
      <c r="H56" s="106"/>
      <c r="I56" s="107"/>
      <c r="J56" s="104" t="s">
        <v>9</v>
      </c>
      <c r="K56" s="106" t="s">
        <v>9</v>
      </c>
      <c r="L56" s="107" t="s">
        <v>9</v>
      </c>
      <c r="M56" s="105" t="s">
        <v>9</v>
      </c>
      <c r="N56" s="106" t="s">
        <v>9</v>
      </c>
      <c r="O56" s="107" t="s">
        <v>9</v>
      </c>
      <c r="P56" s="108"/>
      <c r="Q56" s="109" t="s">
        <v>9</v>
      </c>
      <c r="R56" s="110" t="s">
        <v>9</v>
      </c>
      <c r="S56" s="31">
        <f t="shared" si="16"/>
        <v>0.20833333333333331</v>
      </c>
      <c r="T56" s="111"/>
      <c r="U56" s="112"/>
      <c r="V56" s="113"/>
      <c r="W56" s="292"/>
      <c r="X56" s="111"/>
      <c r="Y56" s="113"/>
      <c r="Z56" s="114"/>
      <c r="AA56" s="179">
        <f t="shared" si="9"/>
        <v>-90</v>
      </c>
      <c r="AB56" s="53"/>
      <c r="AF56" s="293">
        <f>'05.06 (v2)'!AB56</f>
        <v>35</v>
      </c>
    </row>
    <row r="57" spans="1:32" ht="20.100000000000001" customHeight="1" x14ac:dyDescent="0.25">
      <c r="A57" s="51">
        <f>'05.06 (v2)'!A57</f>
        <v>0.16666666666666666</v>
      </c>
      <c r="B57" s="52" t="str">
        <f>'05.06 (v2)'!B57</f>
        <v>VIP</v>
      </c>
      <c r="C57" s="58">
        <f>'05.06 (v2)'!C57</f>
        <v>35</v>
      </c>
      <c r="D57" s="58" t="str">
        <f>'05.06 (v2)'!D57</f>
        <v>Public</v>
      </c>
      <c r="E57" s="53">
        <f>'05.06 (v2)'!E57</f>
        <v>0</v>
      </c>
      <c r="F57" s="65" t="str">
        <f>'05.06 (v2)'!F57</f>
        <v>TBD</v>
      </c>
      <c r="G57" s="103">
        <f t="shared" si="13"/>
        <v>0</v>
      </c>
      <c r="H57" s="106"/>
      <c r="I57" s="107"/>
      <c r="J57" s="104" t="s">
        <v>9</v>
      </c>
      <c r="K57" s="106" t="s">
        <v>9</v>
      </c>
      <c r="L57" s="107" t="s">
        <v>9</v>
      </c>
      <c r="M57" s="105" t="s">
        <v>9</v>
      </c>
      <c r="N57" s="106" t="s">
        <v>9</v>
      </c>
      <c r="O57" s="107" t="s">
        <v>9</v>
      </c>
      <c r="P57" s="108"/>
      <c r="Q57" s="109" t="s">
        <v>9</v>
      </c>
      <c r="R57" s="110" t="s">
        <v>9</v>
      </c>
      <c r="S57" s="31">
        <f t="shared" si="16"/>
        <v>0.25</v>
      </c>
      <c r="T57" s="111"/>
      <c r="U57" s="112"/>
      <c r="V57" s="113"/>
      <c r="W57" s="292"/>
      <c r="X57" s="111"/>
      <c r="Y57" s="113"/>
      <c r="Z57" s="114"/>
      <c r="AA57" s="179">
        <f t="shared" si="9"/>
        <v>-90</v>
      </c>
      <c r="AB57" s="53"/>
      <c r="AF57" s="293">
        <f>'05.06 (v2)'!AB57</f>
        <v>35</v>
      </c>
    </row>
    <row r="58" spans="1:32" ht="19.5" customHeight="1" x14ac:dyDescent="0.25">
      <c r="A58" s="70"/>
      <c r="B58" s="71"/>
      <c r="C58" s="72"/>
      <c r="D58" s="72" t="s">
        <v>24</v>
      </c>
      <c r="E58" s="73" t="s">
        <v>25</v>
      </c>
      <c r="F58" s="74" t="s">
        <v>62</v>
      </c>
      <c r="G58" s="75" t="s">
        <v>9</v>
      </c>
      <c r="H58" s="76" t="s">
        <v>9</v>
      </c>
      <c r="I58" s="77" t="s">
        <v>9</v>
      </c>
      <c r="J58" s="75" t="s">
        <v>9</v>
      </c>
      <c r="K58" s="76" t="s">
        <v>9</v>
      </c>
      <c r="L58" s="77" t="s">
        <v>9</v>
      </c>
      <c r="M58" s="75" t="s">
        <v>9</v>
      </c>
      <c r="N58" s="76" t="s">
        <v>9</v>
      </c>
      <c r="O58" s="77" t="s">
        <v>9</v>
      </c>
      <c r="P58" s="108" t="s">
        <v>9</v>
      </c>
      <c r="Q58" s="109" t="s">
        <v>9</v>
      </c>
      <c r="R58" s="110" t="s">
        <v>9</v>
      </c>
      <c r="S58" s="78" t="s">
        <v>9</v>
      </c>
      <c r="T58" s="263" t="s">
        <v>9</v>
      </c>
      <c r="U58" s="264" t="s">
        <v>9</v>
      </c>
      <c r="V58" s="252" t="s">
        <v>9</v>
      </c>
      <c r="W58" s="252" t="s">
        <v>9</v>
      </c>
      <c r="X58" s="263" t="s">
        <v>9</v>
      </c>
      <c r="Y58" s="252" t="s">
        <v>9</v>
      </c>
      <c r="Z58" s="265" t="s">
        <v>9</v>
      </c>
      <c r="AA58" s="179" t="e">
        <f t="shared" si="9"/>
        <v>#VALUE!</v>
      </c>
      <c r="AB58" s="275" t="s">
        <v>59</v>
      </c>
      <c r="AF58" s="321" t="str">
        <f>'05.06 (v2)'!AB58</f>
        <v>-</v>
      </c>
    </row>
    <row r="59" spans="1:32" ht="19.5" customHeight="1" x14ac:dyDescent="0.25">
      <c r="A59" s="70"/>
      <c r="B59" s="71"/>
      <c r="C59" s="72"/>
      <c r="D59" s="72" t="s">
        <v>24</v>
      </c>
      <c r="E59" s="73" t="s">
        <v>26</v>
      </c>
      <c r="F59" s="74" t="s">
        <v>62</v>
      </c>
      <c r="G59" s="75" t="s">
        <v>9</v>
      </c>
      <c r="H59" s="76" t="s">
        <v>9</v>
      </c>
      <c r="I59" s="77" t="s">
        <v>9</v>
      </c>
      <c r="J59" s="75" t="s">
        <v>9</v>
      </c>
      <c r="K59" s="76" t="s">
        <v>9</v>
      </c>
      <c r="L59" s="77" t="s">
        <v>9</v>
      </c>
      <c r="M59" s="75" t="s">
        <v>9</v>
      </c>
      <c r="N59" s="76" t="s">
        <v>9</v>
      </c>
      <c r="O59" s="77" t="s">
        <v>9</v>
      </c>
      <c r="P59" s="108" t="s">
        <v>9</v>
      </c>
      <c r="Q59" s="109" t="s">
        <v>9</v>
      </c>
      <c r="R59" s="110" t="s">
        <v>9</v>
      </c>
      <c r="S59" s="78" t="s">
        <v>9</v>
      </c>
      <c r="T59" s="263" t="s">
        <v>9</v>
      </c>
      <c r="U59" s="264" t="s">
        <v>9</v>
      </c>
      <c r="V59" s="252" t="s">
        <v>9</v>
      </c>
      <c r="W59" s="252" t="s">
        <v>9</v>
      </c>
      <c r="X59" s="263" t="s">
        <v>9</v>
      </c>
      <c r="Y59" s="252" t="s">
        <v>9</v>
      </c>
      <c r="Z59" s="265" t="s">
        <v>9</v>
      </c>
      <c r="AA59" s="179" t="e">
        <f t="shared" si="9"/>
        <v>#VALUE!</v>
      </c>
      <c r="AB59" s="275" t="s">
        <v>59</v>
      </c>
      <c r="AF59" s="321" t="str">
        <f>'05.06 (v2)'!AB59</f>
        <v>-</v>
      </c>
    </row>
    <row r="60" spans="1:32" ht="19.5" customHeight="1" x14ac:dyDescent="0.25">
      <c r="A60" s="70"/>
      <c r="B60" s="71"/>
      <c r="C60" s="72"/>
      <c r="D60" s="72" t="s">
        <v>24</v>
      </c>
      <c r="E60" s="73" t="s">
        <v>27</v>
      </c>
      <c r="F60" s="74" t="s">
        <v>62</v>
      </c>
      <c r="G60" s="75" t="s">
        <v>9</v>
      </c>
      <c r="H60" s="76" t="s">
        <v>9</v>
      </c>
      <c r="I60" s="77" t="s">
        <v>9</v>
      </c>
      <c r="J60" s="75" t="s">
        <v>9</v>
      </c>
      <c r="K60" s="76" t="s">
        <v>9</v>
      </c>
      <c r="L60" s="77" t="s">
        <v>9</v>
      </c>
      <c r="M60" s="75" t="s">
        <v>9</v>
      </c>
      <c r="N60" s="76" t="s">
        <v>9</v>
      </c>
      <c r="O60" s="77" t="s">
        <v>9</v>
      </c>
      <c r="P60" s="108" t="s">
        <v>9</v>
      </c>
      <c r="Q60" s="109" t="s">
        <v>9</v>
      </c>
      <c r="R60" s="110" t="s">
        <v>9</v>
      </c>
      <c r="S60" s="78" t="s">
        <v>9</v>
      </c>
      <c r="T60" s="263" t="s">
        <v>9</v>
      </c>
      <c r="U60" s="264" t="s">
        <v>9</v>
      </c>
      <c r="V60" s="252" t="s">
        <v>9</v>
      </c>
      <c r="W60" s="252" t="s">
        <v>9</v>
      </c>
      <c r="X60" s="263" t="s">
        <v>9</v>
      </c>
      <c r="Y60" s="252" t="s">
        <v>9</v>
      </c>
      <c r="Z60" s="265" t="s">
        <v>9</v>
      </c>
      <c r="AA60" s="179" t="e">
        <f t="shared" si="9"/>
        <v>#VALUE!</v>
      </c>
      <c r="AB60" s="275" t="s">
        <v>59</v>
      </c>
      <c r="AF60" s="321" t="str">
        <f>'05.06 (v2)'!AB60</f>
        <v>-</v>
      </c>
    </row>
    <row r="61" spans="1:32" ht="19.5" customHeight="1" x14ac:dyDescent="0.25">
      <c r="A61" s="70"/>
      <c r="B61" s="71"/>
      <c r="C61" s="72"/>
      <c r="D61" s="72" t="s">
        <v>24</v>
      </c>
      <c r="E61" s="73" t="s">
        <v>28</v>
      </c>
      <c r="F61" s="74" t="s">
        <v>62</v>
      </c>
      <c r="G61" s="75" t="s">
        <v>9</v>
      </c>
      <c r="H61" s="76" t="s">
        <v>9</v>
      </c>
      <c r="I61" s="77" t="s">
        <v>9</v>
      </c>
      <c r="J61" s="75" t="s">
        <v>9</v>
      </c>
      <c r="K61" s="76" t="s">
        <v>9</v>
      </c>
      <c r="L61" s="77" t="s">
        <v>9</v>
      </c>
      <c r="M61" s="75" t="s">
        <v>9</v>
      </c>
      <c r="N61" s="76" t="s">
        <v>9</v>
      </c>
      <c r="O61" s="77" t="s">
        <v>9</v>
      </c>
      <c r="P61" s="108" t="s">
        <v>9</v>
      </c>
      <c r="Q61" s="109" t="s">
        <v>9</v>
      </c>
      <c r="R61" s="110" t="s">
        <v>9</v>
      </c>
      <c r="S61" s="78" t="s">
        <v>9</v>
      </c>
      <c r="T61" s="263" t="s">
        <v>9</v>
      </c>
      <c r="U61" s="264" t="s">
        <v>9</v>
      </c>
      <c r="V61" s="252" t="s">
        <v>9</v>
      </c>
      <c r="W61" s="252" t="s">
        <v>9</v>
      </c>
      <c r="X61" s="263" t="s">
        <v>9</v>
      </c>
      <c r="Y61" s="252" t="s">
        <v>9</v>
      </c>
      <c r="Z61" s="265" t="s">
        <v>9</v>
      </c>
      <c r="AA61" s="179" t="e">
        <f t="shared" si="9"/>
        <v>#VALUE!</v>
      </c>
      <c r="AB61" s="275" t="s">
        <v>59</v>
      </c>
      <c r="AF61" s="321" t="str">
        <f>'05.06 (v2)'!AB61</f>
        <v>-</v>
      </c>
    </row>
    <row r="62" spans="1:32" ht="19.5" customHeight="1" x14ac:dyDescent="0.25">
      <c r="A62" s="70"/>
      <c r="B62" s="71"/>
      <c r="C62" s="72"/>
      <c r="D62" s="72" t="s">
        <v>24</v>
      </c>
      <c r="E62" s="73" t="s">
        <v>29</v>
      </c>
      <c r="F62" s="74" t="s">
        <v>62</v>
      </c>
      <c r="G62" s="75" t="s">
        <v>9</v>
      </c>
      <c r="H62" s="76" t="s">
        <v>9</v>
      </c>
      <c r="I62" s="77" t="s">
        <v>9</v>
      </c>
      <c r="J62" s="75" t="s">
        <v>9</v>
      </c>
      <c r="K62" s="76" t="s">
        <v>9</v>
      </c>
      <c r="L62" s="77" t="s">
        <v>9</v>
      </c>
      <c r="M62" s="75" t="s">
        <v>9</v>
      </c>
      <c r="N62" s="76" t="s">
        <v>9</v>
      </c>
      <c r="O62" s="77" t="s">
        <v>9</v>
      </c>
      <c r="P62" s="108" t="s">
        <v>9</v>
      </c>
      <c r="Q62" s="109" t="s">
        <v>9</v>
      </c>
      <c r="R62" s="110" t="s">
        <v>9</v>
      </c>
      <c r="S62" s="78" t="s">
        <v>9</v>
      </c>
      <c r="T62" s="263" t="s">
        <v>9</v>
      </c>
      <c r="U62" s="264" t="s">
        <v>9</v>
      </c>
      <c r="V62" s="252" t="s">
        <v>9</v>
      </c>
      <c r="W62" s="252" t="s">
        <v>9</v>
      </c>
      <c r="X62" s="263" t="s">
        <v>9</v>
      </c>
      <c r="Y62" s="252" t="s">
        <v>9</v>
      </c>
      <c r="Z62" s="265" t="s">
        <v>9</v>
      </c>
      <c r="AA62" s="179" t="e">
        <f t="shared" si="9"/>
        <v>#VALUE!</v>
      </c>
      <c r="AB62" s="275" t="s">
        <v>59</v>
      </c>
      <c r="AF62" s="321" t="str">
        <f>'05.06 (v2)'!AB62</f>
        <v>-</v>
      </c>
    </row>
    <row r="63" spans="1:32" ht="19.5" customHeight="1" x14ac:dyDescent="0.25">
      <c r="A63" s="70"/>
      <c r="B63" s="71"/>
      <c r="C63" s="72"/>
      <c r="D63" s="72" t="s">
        <v>24</v>
      </c>
      <c r="E63" s="73" t="s">
        <v>30</v>
      </c>
      <c r="F63" s="74" t="s">
        <v>62</v>
      </c>
      <c r="G63" s="75" t="s">
        <v>9</v>
      </c>
      <c r="H63" s="76" t="s">
        <v>9</v>
      </c>
      <c r="I63" s="77" t="s">
        <v>9</v>
      </c>
      <c r="J63" s="75" t="s">
        <v>9</v>
      </c>
      <c r="K63" s="76" t="s">
        <v>9</v>
      </c>
      <c r="L63" s="77" t="s">
        <v>9</v>
      </c>
      <c r="M63" s="75" t="s">
        <v>9</v>
      </c>
      <c r="N63" s="76" t="s">
        <v>9</v>
      </c>
      <c r="O63" s="77" t="s">
        <v>9</v>
      </c>
      <c r="P63" s="108" t="s">
        <v>9</v>
      </c>
      <c r="Q63" s="109" t="s">
        <v>9</v>
      </c>
      <c r="R63" s="110" t="s">
        <v>9</v>
      </c>
      <c r="S63" s="78" t="s">
        <v>9</v>
      </c>
      <c r="T63" s="263" t="s">
        <v>9</v>
      </c>
      <c r="U63" s="264" t="s">
        <v>9</v>
      </c>
      <c r="V63" s="252" t="s">
        <v>9</v>
      </c>
      <c r="W63" s="252" t="s">
        <v>9</v>
      </c>
      <c r="X63" s="263" t="s">
        <v>9</v>
      </c>
      <c r="Y63" s="252" t="s">
        <v>9</v>
      </c>
      <c r="Z63" s="265" t="s">
        <v>9</v>
      </c>
      <c r="AA63" s="179" t="e">
        <f t="shared" si="9"/>
        <v>#VALUE!</v>
      </c>
      <c r="AB63" s="275" t="s">
        <v>59</v>
      </c>
      <c r="AF63" s="321" t="str">
        <f>'05.06 (v2)'!AB63</f>
        <v>-</v>
      </c>
    </row>
    <row r="64" spans="1:32" ht="20.100000000000001" customHeight="1" x14ac:dyDescent="0.25">
      <c r="A64" s="83"/>
      <c r="B64" s="84"/>
      <c r="C64" s="329"/>
      <c r="D64" s="86" t="s">
        <v>3</v>
      </c>
      <c r="E64" s="87" t="s">
        <v>32</v>
      </c>
      <c r="F64" s="88" t="s">
        <v>62</v>
      </c>
      <c r="G64" s="89" t="s">
        <v>9</v>
      </c>
      <c r="H64" s="90" t="s">
        <v>9</v>
      </c>
      <c r="I64" s="91" t="s">
        <v>9</v>
      </c>
      <c r="J64" s="89" t="s">
        <v>9</v>
      </c>
      <c r="K64" s="90" t="s">
        <v>9</v>
      </c>
      <c r="L64" s="91" t="s">
        <v>9</v>
      </c>
      <c r="M64" s="89" t="s">
        <v>9</v>
      </c>
      <c r="N64" s="90" t="s">
        <v>9</v>
      </c>
      <c r="O64" s="91" t="s">
        <v>9</v>
      </c>
      <c r="P64" s="262" t="s">
        <v>9</v>
      </c>
      <c r="Q64" s="262" t="s">
        <v>9</v>
      </c>
      <c r="R64" s="262" t="s">
        <v>9</v>
      </c>
      <c r="S64" s="93" t="s">
        <v>9</v>
      </c>
      <c r="T64" s="266" t="s">
        <v>9</v>
      </c>
      <c r="U64" s="267" t="s">
        <v>9</v>
      </c>
      <c r="V64" s="245" t="s">
        <v>9</v>
      </c>
      <c r="W64" s="245" t="s">
        <v>9</v>
      </c>
      <c r="X64" s="266" t="s">
        <v>9</v>
      </c>
      <c r="Y64" s="245" t="s">
        <v>9</v>
      </c>
      <c r="Z64" s="268" t="s">
        <v>9</v>
      </c>
      <c r="AA64" s="179" t="e">
        <f t="shared" si="9"/>
        <v>#VALUE!</v>
      </c>
      <c r="AB64" s="276" t="s">
        <v>59</v>
      </c>
      <c r="AF64" s="322" t="str">
        <f>'05.06 (v2)'!AB64</f>
        <v>-</v>
      </c>
    </row>
    <row r="65" spans="1:32" ht="30" customHeight="1" x14ac:dyDescent="0.25">
      <c r="A65" s="59"/>
      <c r="B65" s="60"/>
      <c r="C65" s="61"/>
      <c r="D65" s="62"/>
      <c r="E65" s="63"/>
      <c r="F65" s="64"/>
      <c r="G65" s="103" t="s">
        <v>9</v>
      </c>
      <c r="H65" s="272" t="s">
        <v>9</v>
      </c>
      <c r="I65" s="273" t="s">
        <v>9</v>
      </c>
      <c r="J65" s="104" t="s">
        <v>9</v>
      </c>
      <c r="K65" s="272" t="s">
        <v>9</v>
      </c>
      <c r="L65" s="273" t="s">
        <v>9</v>
      </c>
      <c r="M65" s="105">
        <f>IF(ISBLANK(O65),0,(O65-N65+1))</f>
        <v>0</v>
      </c>
      <c r="N65" s="272"/>
      <c r="O65" s="273"/>
      <c r="P65" s="108" t="s">
        <v>9</v>
      </c>
      <c r="Q65" s="109" t="s">
        <v>9</v>
      </c>
      <c r="R65" s="110"/>
      <c r="S65" s="13" t="s">
        <v>9</v>
      </c>
      <c r="T65" s="269" t="s">
        <v>9</v>
      </c>
      <c r="U65" s="188" t="s">
        <v>9</v>
      </c>
      <c r="V65" s="270" t="s">
        <v>9</v>
      </c>
      <c r="W65" s="270" t="s">
        <v>9</v>
      </c>
      <c r="X65" s="269" t="s">
        <v>9</v>
      </c>
      <c r="Y65" s="270" t="s">
        <v>9</v>
      </c>
      <c r="Z65" s="271" t="s">
        <v>9</v>
      </c>
      <c r="AA65" s="179" t="e">
        <f t="shared" si="9"/>
        <v>#VALUE!</v>
      </c>
      <c r="AB65" s="63"/>
      <c r="AF65" s="323" t="str">
        <f>'05.06 (v2)'!AB65</f>
        <v>-</v>
      </c>
    </row>
    <row r="66" spans="1:32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 x14ac:dyDescent="0.3">
      <c r="B67" s="21"/>
      <c r="C67"/>
      <c r="E67" s="22"/>
      <c r="F67" s="49"/>
      <c r="G67" s="348" t="str">
        <f>G2</f>
        <v># Shot</v>
      </c>
      <c r="J67" s="367" t="str">
        <f>J2</f>
        <v># Shot</v>
      </c>
      <c r="M67" s="351" t="str">
        <f>M2</f>
        <v># Shot</v>
      </c>
      <c r="P67" s="354" t="s">
        <v>8</v>
      </c>
      <c r="Q67" s="355"/>
      <c r="R67" s="356"/>
      <c r="T67" s="357" t="str">
        <f t="shared" ref="T67:Z67" si="17">T2</f>
        <v>Bypass</v>
      </c>
      <c r="U67" s="360" t="str">
        <f t="shared" si="17"/>
        <v>No Show</v>
      </c>
      <c r="V67" s="337" t="str">
        <f t="shared" si="17"/>
        <v>Decline</v>
      </c>
      <c r="W67" s="404" t="str">
        <f t="shared" si="17"/>
        <v>Xtra Sheets</v>
      </c>
      <c r="X67" s="357" t="str">
        <f t="shared" si="17"/>
        <v>Digital</v>
      </c>
      <c r="Y67" s="337" t="str">
        <f t="shared" si="17"/>
        <v>Stolen</v>
      </c>
      <c r="Z67" s="340" t="str">
        <f t="shared" si="17"/>
        <v># Sales 
(if known)</v>
      </c>
      <c r="AB67" s="22"/>
      <c r="AF67"/>
    </row>
    <row r="68" spans="1:32" ht="15.75" customHeight="1" x14ac:dyDescent="0.25">
      <c r="F68" s="49"/>
      <c r="G68" s="349"/>
      <c r="J68" s="368"/>
      <c r="M68" s="352"/>
      <c r="P68" s="343" t="str">
        <f>P3</f>
        <v>Green 
Screen</v>
      </c>
      <c r="Q68" s="370" t="str">
        <f>Q3</f>
        <v>Star</v>
      </c>
      <c r="R68" s="345" t="str">
        <f>R3</f>
        <v>Private</v>
      </c>
      <c r="T68" s="358"/>
      <c r="U68" s="361"/>
      <c r="V68" s="338"/>
      <c r="W68" s="405"/>
      <c r="X68" s="358"/>
      <c r="Y68" s="338"/>
      <c r="Z68" s="341"/>
    </row>
    <row r="69" spans="1:32" ht="15.75" customHeight="1" thickBot="1" x14ac:dyDescent="0.3">
      <c r="F69" s="49"/>
      <c r="G69" s="350"/>
      <c r="J69" s="369"/>
      <c r="M69" s="353"/>
      <c r="P69" s="344"/>
      <c r="Q69" s="371"/>
      <c r="R69" s="346"/>
      <c r="T69" s="359"/>
      <c r="U69" s="362"/>
      <c r="V69" s="339"/>
      <c r="W69" s="406"/>
      <c r="X69" s="359"/>
      <c r="Y69" s="339"/>
      <c r="Z69" s="342"/>
    </row>
    <row r="70" spans="1:32" ht="37.5" customHeight="1" thickBot="1" x14ac:dyDescent="0.3">
      <c r="F70" s="49"/>
      <c r="G70" s="115">
        <f>SUM(G4:G66)</f>
        <v>0</v>
      </c>
      <c r="J70" s="115">
        <f>SUM(J4:J66)</f>
        <v>0</v>
      </c>
      <c r="M70" s="115">
        <f>SUM(M4:M66)</f>
        <v>0</v>
      </c>
      <c r="P70" s="115">
        <f>SUM(P4:P66)</f>
        <v>0</v>
      </c>
      <c r="Q70" s="115">
        <f>SUM(Q4:Q66)</f>
        <v>0</v>
      </c>
      <c r="R70" s="115">
        <f>SUM(R4:R66)</f>
        <v>0</v>
      </c>
      <c r="T70" s="116">
        <f t="shared" ref="T70:Z70" si="18">SUM(T4:T66)</f>
        <v>0</v>
      </c>
      <c r="U70" s="117">
        <f t="shared" si="18"/>
        <v>0</v>
      </c>
      <c r="V70" s="118">
        <f t="shared" si="18"/>
        <v>0</v>
      </c>
      <c r="W70" s="118">
        <f t="shared" si="18"/>
        <v>0</v>
      </c>
      <c r="X70" s="116">
        <f t="shared" si="18"/>
        <v>0</v>
      </c>
      <c r="Y70" s="118">
        <f t="shared" si="18"/>
        <v>0</v>
      </c>
      <c r="Z70" s="117">
        <f t="shared" si="18"/>
        <v>0</v>
      </c>
    </row>
    <row r="71" spans="1:32" ht="4.5" customHeight="1" x14ac:dyDescent="0.25"/>
    <row r="72" spans="1:32" ht="4.5" customHeight="1" thickBot="1" x14ac:dyDescent="0.3"/>
    <row r="73" spans="1:32" ht="27.75" customHeight="1" thickBot="1" x14ac:dyDescent="0.3">
      <c r="D73" s="139">
        <v>0</v>
      </c>
      <c r="E73" s="140" t="s">
        <v>33</v>
      </c>
      <c r="G73" s="141">
        <f>G70+J70+M70</f>
        <v>0</v>
      </c>
      <c r="H73" s="334" t="s">
        <v>34</v>
      </c>
      <c r="I73" s="335"/>
      <c r="O73" s="141">
        <f>P70+Q70+R70</f>
        <v>0</v>
      </c>
      <c r="P73" s="334" t="s">
        <v>35</v>
      </c>
      <c r="Q73" s="336"/>
      <c r="R73" s="335"/>
      <c r="T73" s="142">
        <f>SUM(T70:Y70)</f>
        <v>0</v>
      </c>
      <c r="U73" s="334" t="s">
        <v>36</v>
      </c>
      <c r="V73" s="336"/>
      <c r="W73" s="335"/>
    </row>
    <row r="74" spans="1:32" ht="27.75" customHeight="1" x14ac:dyDescent="0.25"/>
    <row r="75" spans="1:32" ht="27.75" customHeight="1" x14ac:dyDescent="0.25"/>
    <row r="79" spans="1:32" ht="6" customHeight="1" x14ac:dyDescent="0.25"/>
  </sheetData>
  <mergeCells count="34"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AA2:AA3"/>
    <mergeCell ref="Z2:Z3"/>
    <mergeCell ref="X2:X3"/>
    <mergeCell ref="Z67:Z69"/>
    <mergeCell ref="T2:T3"/>
    <mergeCell ref="U2:U3"/>
    <mergeCell ref="V2:V3"/>
    <mergeCell ref="W2:W3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F5:AF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59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B9" sqref="B9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6" customWidth="1"/>
    <col min="5" max="5" width="6.5703125" style="226" customWidth="1"/>
    <col min="6" max="7" width="4.140625" style="226" bestFit="1" customWidth="1"/>
    <col min="8" max="8" width="6.28515625" style="226" customWidth="1"/>
    <col min="9" max="9" width="7.5703125" style="237" customWidth="1"/>
    <col min="10" max="10" width="3.28515625" style="212" bestFit="1" customWidth="1"/>
    <col min="11" max="11" width="7.5703125" style="238" customWidth="1"/>
    <col min="12" max="12" width="3.85546875" style="226" bestFit="1" customWidth="1"/>
    <col min="13" max="13" width="3.85546875" style="226" customWidth="1"/>
    <col min="14" max="14" width="3.7109375" style="226" bestFit="1" customWidth="1"/>
    <col min="15" max="15" width="3.7109375" style="226" customWidth="1"/>
    <col min="16" max="17" width="3.7109375" style="226" bestFit="1" customWidth="1"/>
    <col min="18" max="21" width="12.42578125" style="239" customWidth="1"/>
    <col min="22" max="22" width="16.5703125" style="239" customWidth="1"/>
    <col min="23" max="24" width="4.140625" style="212" bestFit="1" customWidth="1"/>
    <col min="25" max="25" width="2.28515625" style="212" bestFit="1" customWidth="1"/>
    <col min="26" max="28" width="4.140625" style="212" bestFit="1" customWidth="1"/>
    <col min="29" max="29" width="2.28515625" style="212" bestFit="1" customWidth="1"/>
    <col min="30" max="32" width="4.140625" style="212" bestFit="1" customWidth="1"/>
    <col min="33" max="33" width="2.28515625" style="212" bestFit="1" customWidth="1"/>
    <col min="34" max="35" width="4.140625" style="212" bestFit="1" customWidth="1"/>
  </cols>
  <sheetData>
    <row r="1" spans="1:35" s="156" customFormat="1" ht="66" x14ac:dyDescent="0.25">
      <c r="A1" s="332">
        <f>'05.06 (v2)'!A1</f>
        <v>45418</v>
      </c>
      <c r="B1" s="22"/>
      <c r="C1" s="143" t="s">
        <v>38</v>
      </c>
      <c r="D1" s="144" t="s">
        <v>39</v>
      </c>
      <c r="E1" s="145" t="s">
        <v>40</v>
      </c>
      <c r="F1" s="146" t="s">
        <v>41</v>
      </c>
      <c r="G1" s="146" t="s">
        <v>11</v>
      </c>
      <c r="H1" s="147" t="s">
        <v>42</v>
      </c>
      <c r="I1" s="258" t="s">
        <v>43</v>
      </c>
      <c r="J1" s="148" t="s">
        <v>44</v>
      </c>
      <c r="K1" s="149" t="s">
        <v>45</v>
      </c>
      <c r="L1" s="150" t="s">
        <v>46</v>
      </c>
      <c r="M1" s="151" t="s">
        <v>47</v>
      </c>
      <c r="N1" s="152" t="s">
        <v>48</v>
      </c>
      <c r="O1" s="153" t="s">
        <v>11</v>
      </c>
      <c r="P1" s="154" t="s">
        <v>49</v>
      </c>
      <c r="Q1" s="155" t="s">
        <v>10</v>
      </c>
      <c r="R1" s="422" t="s">
        <v>50</v>
      </c>
      <c r="S1" s="423"/>
      <c r="T1" s="423"/>
      <c r="U1" s="423"/>
      <c r="V1" s="423"/>
      <c r="W1" s="278" t="s">
        <v>51</v>
      </c>
      <c r="X1" s="284" t="s">
        <v>65</v>
      </c>
      <c r="Y1" s="285"/>
      <c r="Z1" s="286" t="s">
        <v>66</v>
      </c>
      <c r="AA1" s="282" t="s">
        <v>52</v>
      </c>
      <c r="AB1" s="287" t="s">
        <v>65</v>
      </c>
      <c r="AC1" s="288"/>
      <c r="AD1" s="289" t="s">
        <v>66</v>
      </c>
      <c r="AE1" s="283" t="s">
        <v>53</v>
      </c>
      <c r="AF1" s="299" t="s">
        <v>65</v>
      </c>
      <c r="AG1" s="300"/>
      <c r="AH1" s="301" t="s">
        <v>66</v>
      </c>
      <c r="AI1" s="302" t="s">
        <v>68</v>
      </c>
    </row>
    <row r="2" spans="1:35" ht="7.5" customHeight="1" x14ac:dyDescent="0.25">
      <c r="A2" s="157"/>
      <c r="B2" s="158"/>
      <c r="C2" s="159"/>
      <c r="D2" s="160"/>
      <c r="E2" s="161">
        <v>0</v>
      </c>
      <c r="F2" s="162"/>
      <c r="G2" s="162"/>
      <c r="H2" s="163">
        <v>0</v>
      </c>
      <c r="I2" s="164"/>
      <c r="J2" s="165"/>
      <c r="K2" s="166"/>
      <c r="L2" s="167"/>
      <c r="M2" s="162"/>
      <c r="N2" s="168"/>
      <c r="O2" s="169"/>
      <c r="P2" s="170"/>
      <c r="Q2" s="171"/>
      <c r="R2" s="424"/>
      <c r="S2" s="425"/>
      <c r="T2" s="425"/>
      <c r="U2" s="425"/>
      <c r="V2" s="425"/>
      <c r="W2" s="242"/>
      <c r="X2" s="279"/>
      <c r="Y2" s="281"/>
      <c r="Z2" s="280"/>
      <c r="AA2" s="242"/>
      <c r="AB2" s="279"/>
      <c r="AC2" s="281"/>
      <c r="AD2" s="280"/>
      <c r="AE2" s="242"/>
      <c r="AF2" s="279"/>
      <c r="AG2" s="281"/>
      <c r="AH2" s="280"/>
      <c r="AI2" s="242"/>
    </row>
    <row r="3" spans="1:35" s="185" customFormat="1" ht="26.25" customHeight="1" x14ac:dyDescent="0.25">
      <c r="A3" s="172">
        <f>'00.00 (v3)'!A5</f>
        <v>0.41666666666666669</v>
      </c>
      <c r="B3" s="251" t="str">
        <f>'00.00 (v3)'!F5</f>
        <v>TBD</v>
      </c>
      <c r="C3" s="173">
        <f>'00.00 (v3)'!H5</f>
        <v>0</v>
      </c>
      <c r="D3" s="174">
        <f>'00.00 (v3)'!I5</f>
        <v>0</v>
      </c>
      <c r="E3" s="175">
        <f t="shared" ref="E3" si="0">IF(ISBLANK(D3),0,(D3-C3+1))</f>
        <v>1</v>
      </c>
      <c r="F3" s="176"/>
      <c r="G3" s="176"/>
      <c r="H3" s="177">
        <f t="shared" ref="H3" si="1">E3-G3-F3</f>
        <v>1</v>
      </c>
      <c r="I3" s="261">
        <f>'00.00 (v3)'!P5</f>
        <v>0</v>
      </c>
      <c r="J3" s="179">
        <f>IF(ISBLANK(I3),-90,(-((I3)-SUM(L3:O3,K3))))</f>
        <v>0</v>
      </c>
      <c r="K3" s="180">
        <f>'00.00 (v3)'!Z5</f>
        <v>0</v>
      </c>
      <c r="L3" s="181">
        <f>'00.00 (v3)'!T5</f>
        <v>0</v>
      </c>
      <c r="M3" s="182">
        <f>'00.00 (v3)'!U5</f>
        <v>0</v>
      </c>
      <c r="N3" s="183">
        <f>'00.00 (v3)'!V5</f>
        <v>0</v>
      </c>
      <c r="O3" s="184">
        <f>'00.00 (v3)'!W5</f>
        <v>0</v>
      </c>
      <c r="P3" s="290">
        <f>'00.00 (v3)'!X5</f>
        <v>0</v>
      </c>
      <c r="Q3" s="291">
        <f>'00.00 (v3)'!Y5</f>
        <v>0</v>
      </c>
      <c r="R3" s="420">
        <f>'00.00 (v3)'!AB5</f>
        <v>0</v>
      </c>
      <c r="S3" s="421"/>
      <c r="T3" s="421"/>
      <c r="U3" s="421"/>
      <c r="V3" s="421"/>
      <c r="W3" s="189" t="s">
        <v>9</v>
      </c>
      <c r="X3" s="303"/>
      <c r="Y3" s="304" t="s">
        <v>67</v>
      </c>
      <c r="Z3" s="305"/>
      <c r="AA3" s="306">
        <f t="shared" ref="AA3" si="2">X3+Z3</f>
        <v>0</v>
      </c>
      <c r="AB3" s="307"/>
      <c r="AC3" s="308" t="s">
        <v>67</v>
      </c>
      <c r="AD3" s="309"/>
      <c r="AE3" s="310">
        <f t="shared" ref="AE3" si="3">AB3+AD3</f>
        <v>0</v>
      </c>
      <c r="AF3" s="330">
        <f>K3-AH3</f>
        <v>0</v>
      </c>
      <c r="AG3" s="312" t="s">
        <v>67</v>
      </c>
      <c r="AH3" s="313">
        <f>G3-O3+J3</f>
        <v>0</v>
      </c>
      <c r="AI3" s="314">
        <f t="shared" ref="AI3" si="4">AF3+AH3</f>
        <v>0</v>
      </c>
    </row>
    <row r="4" spans="1:35" s="185" customFormat="1" ht="26.25" customHeight="1" x14ac:dyDescent="0.25">
      <c r="A4" s="172">
        <f>'00.00 (v3)'!A6</f>
        <v>0.45833333333333331</v>
      </c>
      <c r="B4" s="251" t="str">
        <f>'00.00 (v3)'!F6</f>
        <v>TBD</v>
      </c>
      <c r="C4" s="173">
        <f>'00.00 (v3)'!H6</f>
        <v>0</v>
      </c>
      <c r="D4" s="174"/>
      <c r="E4" s="175">
        <f t="shared" ref="E4:E55" si="5">IF(ISBLANK(D4),0,(D4-C4+1))</f>
        <v>0</v>
      </c>
      <c r="F4" s="176"/>
      <c r="G4" s="176"/>
      <c r="H4" s="177">
        <f t="shared" ref="H4:H55" si="6">E4-G4-F4</f>
        <v>0</v>
      </c>
      <c r="I4" s="261">
        <f>'00.00 (v3)'!P6</f>
        <v>0</v>
      </c>
      <c r="J4" s="179">
        <f t="shared" ref="J4:J55" si="7">IF(ISBLANK(I4),-90,(-((I4)-SUM(L4:O4,K4))))</f>
        <v>0</v>
      </c>
      <c r="K4" s="180">
        <f>'00.00 (v3)'!Z6</f>
        <v>0</v>
      </c>
      <c r="L4" s="181">
        <f>'00.00 (v3)'!T6</f>
        <v>0</v>
      </c>
      <c r="M4" s="182">
        <f>'00.00 (v3)'!U6</f>
        <v>0</v>
      </c>
      <c r="N4" s="183">
        <f>'00.00 (v3)'!V6</f>
        <v>0</v>
      </c>
      <c r="O4" s="184">
        <f>'00.00 (v3)'!W6</f>
        <v>0</v>
      </c>
      <c r="P4" s="290">
        <f>'00.00 (v3)'!X6</f>
        <v>0</v>
      </c>
      <c r="Q4" s="291">
        <f>'00.00 (v3)'!Y6</f>
        <v>0</v>
      </c>
      <c r="R4" s="420">
        <f>'00.00 (v3)'!AB6</f>
        <v>0</v>
      </c>
      <c r="S4" s="421"/>
      <c r="T4" s="421"/>
      <c r="U4" s="421"/>
      <c r="V4" s="421"/>
      <c r="W4" s="189" t="s">
        <v>9</v>
      </c>
      <c r="X4" s="303"/>
      <c r="Y4" s="304" t="s">
        <v>67</v>
      </c>
      <c r="Z4" s="305"/>
      <c r="AA4" s="306">
        <f t="shared" ref="AA4" si="8">X4+Z4</f>
        <v>0</v>
      </c>
      <c r="AB4" s="307"/>
      <c r="AC4" s="308" t="s">
        <v>67</v>
      </c>
      <c r="AD4" s="309"/>
      <c r="AE4" s="310">
        <f t="shared" ref="AE4" si="9">AB4+AD4</f>
        <v>0</v>
      </c>
      <c r="AF4" s="330">
        <f t="shared" ref="AF4:AF55" si="10">K4-AH4</f>
        <v>0</v>
      </c>
      <c r="AG4" s="312" t="s">
        <v>67</v>
      </c>
      <c r="AH4" s="313">
        <f t="shared" ref="AH4:AH55" si="11">G4-O4+J4</f>
        <v>0</v>
      </c>
      <c r="AI4" s="314">
        <f t="shared" ref="AI4" si="12">AF4+AH4</f>
        <v>0</v>
      </c>
    </row>
    <row r="5" spans="1:35" s="185" customFormat="1" ht="26.25" customHeight="1" x14ac:dyDescent="0.25">
      <c r="A5" s="172">
        <f>'00.00 (v3)'!A7</f>
        <v>0.5</v>
      </c>
      <c r="B5" s="251" t="str">
        <f>'00.00 (v3)'!F7</f>
        <v>TBD</v>
      </c>
      <c r="C5" s="173">
        <f>'00.00 (v3)'!H7</f>
        <v>0</v>
      </c>
      <c r="D5" s="174"/>
      <c r="E5" s="175">
        <f t="shared" si="5"/>
        <v>0</v>
      </c>
      <c r="F5" s="176"/>
      <c r="G5" s="176"/>
      <c r="H5" s="177">
        <f t="shared" si="6"/>
        <v>0</v>
      </c>
      <c r="I5" s="261">
        <f>'00.00 (v3)'!P7</f>
        <v>0</v>
      </c>
      <c r="J5" s="179">
        <f t="shared" si="7"/>
        <v>0</v>
      </c>
      <c r="K5" s="180">
        <f>'00.00 (v3)'!Z7</f>
        <v>0</v>
      </c>
      <c r="L5" s="181">
        <f>'00.00 (v3)'!T7</f>
        <v>0</v>
      </c>
      <c r="M5" s="182">
        <f>'00.00 (v3)'!U7</f>
        <v>0</v>
      </c>
      <c r="N5" s="183">
        <f>'00.00 (v3)'!V7</f>
        <v>0</v>
      </c>
      <c r="O5" s="184">
        <f>'00.00 (v3)'!W7</f>
        <v>0</v>
      </c>
      <c r="P5" s="290">
        <f>'00.00 (v3)'!X7</f>
        <v>0</v>
      </c>
      <c r="Q5" s="291">
        <f>'00.00 (v3)'!Y7</f>
        <v>0</v>
      </c>
      <c r="R5" s="420">
        <f>'00.00 (v3)'!AB7</f>
        <v>0</v>
      </c>
      <c r="S5" s="421"/>
      <c r="T5" s="421"/>
      <c r="U5" s="421"/>
      <c r="V5" s="421"/>
      <c r="W5" s="189" t="s">
        <v>9</v>
      </c>
      <c r="X5" s="303"/>
      <c r="Y5" s="304" t="s">
        <v>67</v>
      </c>
      <c r="Z5" s="305"/>
      <c r="AA5" s="306">
        <f t="shared" ref="AA5:AA55" si="13">X5+Z5</f>
        <v>0</v>
      </c>
      <c r="AB5" s="307"/>
      <c r="AC5" s="308" t="s">
        <v>67</v>
      </c>
      <c r="AD5" s="309"/>
      <c r="AE5" s="310">
        <f t="shared" ref="AE5:AE55" si="14">AB5+AD5</f>
        <v>0</v>
      </c>
      <c r="AF5" s="330">
        <f t="shared" si="10"/>
        <v>0</v>
      </c>
      <c r="AG5" s="312" t="s">
        <v>67</v>
      </c>
      <c r="AH5" s="313">
        <f t="shared" si="11"/>
        <v>0</v>
      </c>
      <c r="AI5" s="314">
        <f t="shared" ref="AI5:AI55" si="15">AF5+AH5</f>
        <v>0</v>
      </c>
    </row>
    <row r="6" spans="1:35" s="185" customFormat="1" ht="26.25" customHeight="1" x14ac:dyDescent="0.25">
      <c r="A6" s="172">
        <f>'00.00 (v3)'!A8</f>
        <v>4.1666666666666664E-2</v>
      </c>
      <c r="B6" s="251" t="str">
        <f>'00.00 (v3)'!F8</f>
        <v>TBD</v>
      </c>
      <c r="C6" s="173">
        <f>'00.00 (v3)'!H8</f>
        <v>0</v>
      </c>
      <c r="D6" s="174"/>
      <c r="E6" s="175">
        <f t="shared" si="5"/>
        <v>0</v>
      </c>
      <c r="F6" s="176"/>
      <c r="G6" s="176"/>
      <c r="H6" s="177">
        <f t="shared" si="6"/>
        <v>0</v>
      </c>
      <c r="I6" s="261">
        <f>'00.00 (v3)'!P8</f>
        <v>0</v>
      </c>
      <c r="J6" s="179">
        <f t="shared" si="7"/>
        <v>0</v>
      </c>
      <c r="K6" s="180">
        <f>'00.00 (v3)'!Z8</f>
        <v>0</v>
      </c>
      <c r="L6" s="181">
        <f>'00.00 (v3)'!T8</f>
        <v>0</v>
      </c>
      <c r="M6" s="182">
        <f>'00.00 (v3)'!U8</f>
        <v>0</v>
      </c>
      <c r="N6" s="183">
        <f>'00.00 (v3)'!V8</f>
        <v>0</v>
      </c>
      <c r="O6" s="184">
        <f>'00.00 (v3)'!W8</f>
        <v>0</v>
      </c>
      <c r="P6" s="290">
        <f>'00.00 (v3)'!X8</f>
        <v>0</v>
      </c>
      <c r="Q6" s="291">
        <f>'00.00 (v3)'!Y8</f>
        <v>0</v>
      </c>
      <c r="R6" s="420">
        <f>'00.00 (v3)'!AB8</f>
        <v>0</v>
      </c>
      <c r="S6" s="421"/>
      <c r="T6" s="421"/>
      <c r="U6" s="421"/>
      <c r="V6" s="421"/>
      <c r="W6" s="189" t="s">
        <v>9</v>
      </c>
      <c r="X6" s="303"/>
      <c r="Y6" s="304" t="s">
        <v>67</v>
      </c>
      <c r="Z6" s="305"/>
      <c r="AA6" s="306">
        <f t="shared" si="13"/>
        <v>0</v>
      </c>
      <c r="AB6" s="307"/>
      <c r="AC6" s="308" t="s">
        <v>67</v>
      </c>
      <c r="AD6" s="309"/>
      <c r="AE6" s="310">
        <f t="shared" si="14"/>
        <v>0</v>
      </c>
      <c r="AF6" s="330">
        <f t="shared" si="10"/>
        <v>0</v>
      </c>
      <c r="AG6" s="312" t="s">
        <v>67</v>
      </c>
      <c r="AH6" s="313">
        <f t="shared" si="11"/>
        <v>0</v>
      </c>
      <c r="AI6" s="314">
        <f t="shared" si="15"/>
        <v>0</v>
      </c>
    </row>
    <row r="7" spans="1:35" s="185" customFormat="1" ht="26.25" customHeight="1" x14ac:dyDescent="0.25">
      <c r="A7" s="172">
        <f>'00.00 (v3)'!A9</f>
        <v>8.3333333333333329E-2</v>
      </c>
      <c r="B7" s="251" t="str">
        <f>'00.00 (v3)'!F9</f>
        <v>TBD</v>
      </c>
      <c r="C7" s="173">
        <f>'00.00 (v3)'!H9</f>
        <v>0</v>
      </c>
      <c r="D7" s="174"/>
      <c r="E7" s="175">
        <f t="shared" si="5"/>
        <v>0</v>
      </c>
      <c r="F7" s="176"/>
      <c r="G7" s="176"/>
      <c r="H7" s="177">
        <f t="shared" si="6"/>
        <v>0</v>
      </c>
      <c r="I7" s="261">
        <f>'00.00 (v3)'!P9</f>
        <v>0</v>
      </c>
      <c r="J7" s="179">
        <f t="shared" si="7"/>
        <v>0</v>
      </c>
      <c r="K7" s="180">
        <f>'00.00 (v3)'!Z9</f>
        <v>0</v>
      </c>
      <c r="L7" s="181">
        <f>'00.00 (v3)'!T9</f>
        <v>0</v>
      </c>
      <c r="M7" s="182">
        <f>'00.00 (v3)'!U9</f>
        <v>0</v>
      </c>
      <c r="N7" s="183">
        <f>'00.00 (v3)'!V9</f>
        <v>0</v>
      </c>
      <c r="O7" s="184">
        <f>'00.00 (v3)'!W9</f>
        <v>0</v>
      </c>
      <c r="P7" s="290">
        <f>'00.00 (v3)'!X9</f>
        <v>0</v>
      </c>
      <c r="Q7" s="291">
        <f>'00.00 (v3)'!Y9</f>
        <v>0</v>
      </c>
      <c r="R7" s="420">
        <f>'00.00 (v3)'!AB9</f>
        <v>0</v>
      </c>
      <c r="S7" s="421"/>
      <c r="T7" s="421"/>
      <c r="U7" s="421"/>
      <c r="V7" s="421"/>
      <c r="W7" s="189" t="s">
        <v>9</v>
      </c>
      <c r="X7" s="303"/>
      <c r="Y7" s="304" t="s">
        <v>67</v>
      </c>
      <c r="Z7" s="305"/>
      <c r="AA7" s="306">
        <f t="shared" si="13"/>
        <v>0</v>
      </c>
      <c r="AB7" s="307"/>
      <c r="AC7" s="308" t="s">
        <v>67</v>
      </c>
      <c r="AD7" s="309"/>
      <c r="AE7" s="310">
        <f t="shared" si="14"/>
        <v>0</v>
      </c>
      <c r="AF7" s="330">
        <f t="shared" si="10"/>
        <v>0</v>
      </c>
      <c r="AG7" s="312" t="s">
        <v>67</v>
      </c>
      <c r="AH7" s="313">
        <f t="shared" si="11"/>
        <v>0</v>
      </c>
      <c r="AI7" s="314">
        <f t="shared" si="15"/>
        <v>0</v>
      </c>
    </row>
    <row r="8" spans="1:35" s="185" customFormat="1" ht="26.25" customHeight="1" x14ac:dyDescent="0.25">
      <c r="A8" s="172">
        <f>'00.00 (v3)'!A10</f>
        <v>0.125</v>
      </c>
      <c r="B8" s="251" t="str">
        <f>'00.00 (v3)'!F10</f>
        <v>TBD</v>
      </c>
      <c r="C8" s="173">
        <f>'00.00 (v3)'!H10</f>
        <v>0</v>
      </c>
      <c r="D8" s="174"/>
      <c r="E8" s="175">
        <f t="shared" si="5"/>
        <v>0</v>
      </c>
      <c r="F8" s="176"/>
      <c r="G8" s="176"/>
      <c r="H8" s="177">
        <f t="shared" si="6"/>
        <v>0</v>
      </c>
      <c r="I8" s="261">
        <f>'00.00 (v3)'!P10</f>
        <v>0</v>
      </c>
      <c r="J8" s="179">
        <f t="shared" si="7"/>
        <v>0</v>
      </c>
      <c r="K8" s="180">
        <f>'00.00 (v3)'!Z10</f>
        <v>0</v>
      </c>
      <c r="L8" s="181">
        <f>'00.00 (v3)'!T10</f>
        <v>0</v>
      </c>
      <c r="M8" s="182">
        <f>'00.00 (v3)'!U10</f>
        <v>0</v>
      </c>
      <c r="N8" s="183">
        <f>'00.00 (v3)'!V10</f>
        <v>0</v>
      </c>
      <c r="O8" s="184">
        <f>'00.00 (v3)'!W10</f>
        <v>0</v>
      </c>
      <c r="P8" s="290">
        <f>'00.00 (v3)'!X10</f>
        <v>0</v>
      </c>
      <c r="Q8" s="291">
        <f>'00.00 (v3)'!Y10</f>
        <v>0</v>
      </c>
      <c r="R8" s="420">
        <f>'00.00 (v3)'!AB10</f>
        <v>0</v>
      </c>
      <c r="S8" s="421"/>
      <c r="T8" s="421"/>
      <c r="U8" s="421"/>
      <c r="V8" s="421"/>
      <c r="W8" s="189" t="s">
        <v>9</v>
      </c>
      <c r="X8" s="303"/>
      <c r="Y8" s="304" t="s">
        <v>67</v>
      </c>
      <c r="Z8" s="305"/>
      <c r="AA8" s="306">
        <f t="shared" si="13"/>
        <v>0</v>
      </c>
      <c r="AB8" s="307"/>
      <c r="AC8" s="308" t="s">
        <v>67</v>
      </c>
      <c r="AD8" s="309"/>
      <c r="AE8" s="310">
        <f t="shared" si="14"/>
        <v>0</v>
      </c>
      <c r="AF8" s="330">
        <f t="shared" si="10"/>
        <v>0</v>
      </c>
      <c r="AG8" s="312" t="s">
        <v>67</v>
      </c>
      <c r="AH8" s="313">
        <f t="shared" si="11"/>
        <v>0</v>
      </c>
      <c r="AI8" s="314">
        <f t="shared" si="15"/>
        <v>0</v>
      </c>
    </row>
    <row r="9" spans="1:35" s="185" customFormat="1" ht="26.25" customHeight="1" x14ac:dyDescent="0.25">
      <c r="A9" s="172">
        <f>'00.00 (v3)'!A11</f>
        <v>0.16666666666666666</v>
      </c>
      <c r="B9" s="251" t="str">
        <f>'00.00 (v3)'!F11</f>
        <v>TBD</v>
      </c>
      <c r="C9" s="173">
        <f>'00.00 (v3)'!H11</f>
        <v>0</v>
      </c>
      <c r="D9" s="174"/>
      <c r="E9" s="175">
        <f t="shared" si="5"/>
        <v>0</v>
      </c>
      <c r="F9" s="176"/>
      <c r="G9" s="176"/>
      <c r="H9" s="177">
        <f t="shared" si="6"/>
        <v>0</v>
      </c>
      <c r="I9" s="261">
        <f>'00.00 (v3)'!P11</f>
        <v>0</v>
      </c>
      <c r="J9" s="179">
        <f t="shared" si="7"/>
        <v>0</v>
      </c>
      <c r="K9" s="180">
        <f>'00.00 (v3)'!Z11</f>
        <v>0</v>
      </c>
      <c r="L9" s="181">
        <f>'00.00 (v3)'!T11</f>
        <v>0</v>
      </c>
      <c r="M9" s="182">
        <f>'00.00 (v3)'!U11</f>
        <v>0</v>
      </c>
      <c r="N9" s="183">
        <f>'00.00 (v3)'!V11</f>
        <v>0</v>
      </c>
      <c r="O9" s="184">
        <f>'00.00 (v3)'!W11</f>
        <v>0</v>
      </c>
      <c r="P9" s="290">
        <f>'00.00 (v3)'!X11</f>
        <v>0</v>
      </c>
      <c r="Q9" s="291">
        <f>'00.00 (v3)'!Y11</f>
        <v>0</v>
      </c>
      <c r="R9" s="420">
        <f>'00.00 (v3)'!AB11</f>
        <v>0</v>
      </c>
      <c r="S9" s="421"/>
      <c r="T9" s="421"/>
      <c r="U9" s="421"/>
      <c r="V9" s="421"/>
      <c r="W9" s="189" t="s">
        <v>9</v>
      </c>
      <c r="X9" s="303"/>
      <c r="Y9" s="304" t="s">
        <v>67</v>
      </c>
      <c r="Z9" s="305"/>
      <c r="AA9" s="306">
        <f t="shared" si="13"/>
        <v>0</v>
      </c>
      <c r="AB9" s="307"/>
      <c r="AC9" s="308" t="s">
        <v>67</v>
      </c>
      <c r="AD9" s="309"/>
      <c r="AE9" s="310">
        <f t="shared" si="14"/>
        <v>0</v>
      </c>
      <c r="AF9" s="330">
        <f t="shared" si="10"/>
        <v>0</v>
      </c>
      <c r="AG9" s="312" t="s">
        <v>67</v>
      </c>
      <c r="AH9" s="313">
        <f t="shared" si="11"/>
        <v>0</v>
      </c>
      <c r="AI9" s="314">
        <f t="shared" si="15"/>
        <v>0</v>
      </c>
    </row>
    <row r="10" spans="1:35" s="185" customFormat="1" ht="26.25" customHeight="1" x14ac:dyDescent="0.25">
      <c r="A10" s="172">
        <f>'00.00 (v3)'!A12</f>
        <v>0</v>
      </c>
      <c r="B10" s="251">
        <f>'00.00 (v3)'!F12</f>
        <v>0</v>
      </c>
      <c r="C10" s="173">
        <f>'00.00 (v3)'!H12</f>
        <v>0</v>
      </c>
      <c r="D10" s="174"/>
      <c r="E10" s="175">
        <f t="shared" si="5"/>
        <v>0</v>
      </c>
      <c r="F10" s="176"/>
      <c r="G10" s="176"/>
      <c r="H10" s="177">
        <f t="shared" si="6"/>
        <v>0</v>
      </c>
      <c r="I10" s="261">
        <f>'00.00 (v3)'!P12</f>
        <v>0</v>
      </c>
      <c r="J10" s="179">
        <f t="shared" si="7"/>
        <v>0</v>
      </c>
      <c r="K10" s="180">
        <f>'00.00 (v3)'!Z12</f>
        <v>0</v>
      </c>
      <c r="L10" s="181">
        <f>'00.00 (v3)'!T12</f>
        <v>0</v>
      </c>
      <c r="M10" s="182">
        <f>'00.00 (v3)'!U12</f>
        <v>0</v>
      </c>
      <c r="N10" s="183">
        <f>'00.00 (v3)'!V12</f>
        <v>0</v>
      </c>
      <c r="O10" s="184">
        <f>'00.00 (v3)'!W12</f>
        <v>0</v>
      </c>
      <c r="P10" s="290">
        <f>'00.00 (v3)'!X12</f>
        <v>0</v>
      </c>
      <c r="Q10" s="291">
        <f>'00.00 (v3)'!Y12</f>
        <v>0</v>
      </c>
      <c r="R10" s="420">
        <f>'00.00 (v3)'!AB12</f>
        <v>0</v>
      </c>
      <c r="S10" s="421"/>
      <c r="T10" s="421"/>
      <c r="U10" s="421"/>
      <c r="V10" s="421"/>
      <c r="W10" s="189" t="s">
        <v>9</v>
      </c>
      <c r="X10" s="303"/>
      <c r="Y10" s="304" t="s">
        <v>67</v>
      </c>
      <c r="Z10" s="305"/>
      <c r="AA10" s="306">
        <f t="shared" si="13"/>
        <v>0</v>
      </c>
      <c r="AB10" s="307"/>
      <c r="AC10" s="308" t="s">
        <v>67</v>
      </c>
      <c r="AD10" s="309"/>
      <c r="AE10" s="310">
        <f t="shared" si="14"/>
        <v>0</v>
      </c>
      <c r="AF10" s="330">
        <f t="shared" si="10"/>
        <v>0</v>
      </c>
      <c r="AG10" s="312" t="s">
        <v>67</v>
      </c>
      <c r="AH10" s="313">
        <f t="shared" si="11"/>
        <v>0</v>
      </c>
      <c r="AI10" s="314">
        <f t="shared" si="15"/>
        <v>0</v>
      </c>
    </row>
    <row r="11" spans="1:35" s="185" customFormat="1" ht="26.25" customHeight="1" x14ac:dyDescent="0.25">
      <c r="A11" s="172">
        <f>'00.00 (v3)'!A13</f>
        <v>0</v>
      </c>
      <c r="B11" s="251">
        <f>'00.00 (v3)'!F13</f>
        <v>0</v>
      </c>
      <c r="C11" s="173">
        <f>'00.00 (v3)'!H13</f>
        <v>0</v>
      </c>
      <c r="D11" s="174"/>
      <c r="E11" s="175">
        <f t="shared" si="5"/>
        <v>0</v>
      </c>
      <c r="F11" s="176"/>
      <c r="G11" s="176"/>
      <c r="H11" s="177">
        <f t="shared" si="6"/>
        <v>0</v>
      </c>
      <c r="I11" s="261">
        <f>'00.00 (v3)'!P13</f>
        <v>0</v>
      </c>
      <c r="J11" s="179">
        <f t="shared" si="7"/>
        <v>0</v>
      </c>
      <c r="K11" s="180">
        <f>'00.00 (v3)'!Z13</f>
        <v>0</v>
      </c>
      <c r="L11" s="181">
        <f>'00.00 (v3)'!T13</f>
        <v>0</v>
      </c>
      <c r="M11" s="182">
        <f>'00.00 (v3)'!U13</f>
        <v>0</v>
      </c>
      <c r="N11" s="183">
        <f>'00.00 (v3)'!V13</f>
        <v>0</v>
      </c>
      <c r="O11" s="184">
        <f>'00.00 (v3)'!W13</f>
        <v>0</v>
      </c>
      <c r="P11" s="290">
        <f>'00.00 (v3)'!X13</f>
        <v>0</v>
      </c>
      <c r="Q11" s="291">
        <f>'00.00 (v3)'!Y13</f>
        <v>0</v>
      </c>
      <c r="R11" s="420">
        <f>'00.00 (v3)'!AB13</f>
        <v>0</v>
      </c>
      <c r="S11" s="421"/>
      <c r="T11" s="421"/>
      <c r="U11" s="421"/>
      <c r="V11" s="421"/>
      <c r="W11" s="189" t="s">
        <v>9</v>
      </c>
      <c r="X11" s="303"/>
      <c r="Y11" s="304" t="s">
        <v>67</v>
      </c>
      <c r="Z11" s="305"/>
      <c r="AA11" s="306">
        <f t="shared" si="13"/>
        <v>0</v>
      </c>
      <c r="AB11" s="307"/>
      <c r="AC11" s="308" t="s">
        <v>67</v>
      </c>
      <c r="AD11" s="309"/>
      <c r="AE11" s="310">
        <f t="shared" si="14"/>
        <v>0</v>
      </c>
      <c r="AF11" s="330">
        <f t="shared" si="10"/>
        <v>0</v>
      </c>
      <c r="AG11" s="312" t="s">
        <v>67</v>
      </c>
      <c r="AH11" s="313">
        <f t="shared" si="11"/>
        <v>0</v>
      </c>
      <c r="AI11" s="314">
        <f t="shared" si="15"/>
        <v>0</v>
      </c>
    </row>
    <row r="12" spans="1:35" s="185" customFormat="1" ht="26.25" customHeight="1" x14ac:dyDescent="0.25">
      <c r="A12" s="172">
        <f>'00.00 (v3)'!A14</f>
        <v>0</v>
      </c>
      <c r="B12" s="251">
        <f>'00.00 (v3)'!F14</f>
        <v>0</v>
      </c>
      <c r="C12" s="173">
        <f>'00.00 (v3)'!H14</f>
        <v>0</v>
      </c>
      <c r="D12" s="174"/>
      <c r="E12" s="175">
        <f t="shared" si="5"/>
        <v>0</v>
      </c>
      <c r="F12" s="176"/>
      <c r="G12" s="176"/>
      <c r="H12" s="177">
        <f t="shared" si="6"/>
        <v>0</v>
      </c>
      <c r="I12" s="261">
        <f>'00.00 (v3)'!P14</f>
        <v>0</v>
      </c>
      <c r="J12" s="179">
        <f t="shared" si="7"/>
        <v>0</v>
      </c>
      <c r="K12" s="180">
        <f>'00.00 (v3)'!Z14</f>
        <v>0</v>
      </c>
      <c r="L12" s="181">
        <f>'00.00 (v3)'!T14</f>
        <v>0</v>
      </c>
      <c r="M12" s="182">
        <f>'00.00 (v3)'!U14</f>
        <v>0</v>
      </c>
      <c r="N12" s="183">
        <f>'00.00 (v3)'!V14</f>
        <v>0</v>
      </c>
      <c r="O12" s="184">
        <f>'00.00 (v3)'!W14</f>
        <v>0</v>
      </c>
      <c r="P12" s="290">
        <f>'00.00 (v3)'!X14</f>
        <v>0</v>
      </c>
      <c r="Q12" s="291">
        <f>'00.00 (v3)'!Y14</f>
        <v>0</v>
      </c>
      <c r="R12" s="420">
        <f>'00.00 (v3)'!AB14</f>
        <v>0</v>
      </c>
      <c r="S12" s="421"/>
      <c r="T12" s="421"/>
      <c r="U12" s="421"/>
      <c r="V12" s="421"/>
      <c r="W12" s="189" t="s">
        <v>9</v>
      </c>
      <c r="X12" s="303"/>
      <c r="Y12" s="304" t="s">
        <v>67</v>
      </c>
      <c r="Z12" s="305"/>
      <c r="AA12" s="306">
        <f t="shared" si="13"/>
        <v>0</v>
      </c>
      <c r="AB12" s="307"/>
      <c r="AC12" s="308" t="s">
        <v>67</v>
      </c>
      <c r="AD12" s="309"/>
      <c r="AE12" s="310">
        <f t="shared" si="14"/>
        <v>0</v>
      </c>
      <c r="AF12" s="330">
        <f t="shared" si="10"/>
        <v>0</v>
      </c>
      <c r="AG12" s="312" t="s">
        <v>67</v>
      </c>
      <c r="AH12" s="313">
        <f t="shared" si="11"/>
        <v>0</v>
      </c>
      <c r="AI12" s="314">
        <f t="shared" si="15"/>
        <v>0</v>
      </c>
    </row>
    <row r="13" spans="1:35" s="185" customFormat="1" ht="26.25" customHeight="1" x14ac:dyDescent="0.25">
      <c r="A13" s="172">
        <f>'00.00 (v3)'!A15</f>
        <v>0</v>
      </c>
      <c r="B13" s="251">
        <f>'00.00 (v3)'!F15</f>
        <v>0</v>
      </c>
      <c r="C13" s="173">
        <f>'00.00 (v3)'!H15</f>
        <v>0</v>
      </c>
      <c r="D13" s="174"/>
      <c r="E13" s="175">
        <f t="shared" si="5"/>
        <v>0</v>
      </c>
      <c r="F13" s="176"/>
      <c r="G13" s="176"/>
      <c r="H13" s="177">
        <f t="shared" si="6"/>
        <v>0</v>
      </c>
      <c r="I13" s="261">
        <f>'00.00 (v3)'!P15</f>
        <v>0</v>
      </c>
      <c r="J13" s="179">
        <f t="shared" si="7"/>
        <v>0</v>
      </c>
      <c r="K13" s="180">
        <f>'00.00 (v3)'!Z15</f>
        <v>0</v>
      </c>
      <c r="L13" s="181">
        <f>'00.00 (v3)'!T15</f>
        <v>0</v>
      </c>
      <c r="M13" s="182">
        <f>'00.00 (v3)'!U15</f>
        <v>0</v>
      </c>
      <c r="N13" s="183">
        <f>'00.00 (v3)'!V15</f>
        <v>0</v>
      </c>
      <c r="O13" s="184">
        <f>'00.00 (v3)'!W15</f>
        <v>0</v>
      </c>
      <c r="P13" s="290">
        <f>'00.00 (v3)'!X15</f>
        <v>0</v>
      </c>
      <c r="Q13" s="291">
        <f>'00.00 (v3)'!Y15</f>
        <v>0</v>
      </c>
      <c r="R13" s="420">
        <f>'00.00 (v3)'!AB15</f>
        <v>0</v>
      </c>
      <c r="S13" s="421"/>
      <c r="T13" s="421"/>
      <c r="U13" s="421"/>
      <c r="V13" s="421"/>
      <c r="W13" s="189" t="s">
        <v>9</v>
      </c>
      <c r="X13" s="303"/>
      <c r="Y13" s="304" t="s">
        <v>67</v>
      </c>
      <c r="Z13" s="305"/>
      <c r="AA13" s="306">
        <f t="shared" si="13"/>
        <v>0</v>
      </c>
      <c r="AB13" s="307"/>
      <c r="AC13" s="308" t="s">
        <v>67</v>
      </c>
      <c r="AD13" s="309"/>
      <c r="AE13" s="310">
        <f t="shared" si="14"/>
        <v>0</v>
      </c>
      <c r="AF13" s="330">
        <f t="shared" si="10"/>
        <v>0</v>
      </c>
      <c r="AG13" s="312" t="s">
        <v>67</v>
      </c>
      <c r="AH13" s="313">
        <f t="shared" si="11"/>
        <v>0</v>
      </c>
      <c r="AI13" s="314">
        <f t="shared" si="15"/>
        <v>0</v>
      </c>
    </row>
    <row r="14" spans="1:35" s="185" customFormat="1" ht="26.25" customHeight="1" x14ac:dyDescent="0.25">
      <c r="A14" s="172">
        <f>'00.00 (v3)'!A16</f>
        <v>0.39583333333333331</v>
      </c>
      <c r="B14" s="251" t="str">
        <f>'00.00 (v3)'!F16</f>
        <v>TBD</v>
      </c>
      <c r="C14" s="173">
        <f>'00.00 (v3)'!H16</f>
        <v>0</v>
      </c>
      <c r="D14" s="174"/>
      <c r="E14" s="175">
        <f t="shared" si="5"/>
        <v>0</v>
      </c>
      <c r="F14" s="176"/>
      <c r="G14" s="176"/>
      <c r="H14" s="177">
        <f t="shared" si="6"/>
        <v>0</v>
      </c>
      <c r="I14" s="261">
        <f>'00.00 (v3)'!P16</f>
        <v>0</v>
      </c>
      <c r="J14" s="179">
        <f t="shared" si="7"/>
        <v>0</v>
      </c>
      <c r="K14" s="180">
        <f>'00.00 (v3)'!Z16</f>
        <v>0</v>
      </c>
      <c r="L14" s="181">
        <f>'00.00 (v3)'!T16</f>
        <v>0</v>
      </c>
      <c r="M14" s="182">
        <f>'00.00 (v3)'!U16</f>
        <v>0</v>
      </c>
      <c r="N14" s="183">
        <f>'00.00 (v3)'!V16</f>
        <v>0</v>
      </c>
      <c r="O14" s="184">
        <f>'00.00 (v3)'!W16</f>
        <v>0</v>
      </c>
      <c r="P14" s="290">
        <f>'00.00 (v3)'!X16</f>
        <v>0</v>
      </c>
      <c r="Q14" s="291">
        <f>'00.00 (v3)'!Y16</f>
        <v>0</v>
      </c>
      <c r="R14" s="420">
        <f>'00.00 (v3)'!AB16</f>
        <v>0</v>
      </c>
      <c r="S14" s="421"/>
      <c r="T14" s="421"/>
      <c r="U14" s="421"/>
      <c r="V14" s="421"/>
      <c r="W14" s="189" t="s">
        <v>9</v>
      </c>
      <c r="X14" s="303"/>
      <c r="Y14" s="304" t="s">
        <v>67</v>
      </c>
      <c r="Z14" s="305"/>
      <c r="AA14" s="306">
        <f t="shared" si="13"/>
        <v>0</v>
      </c>
      <c r="AB14" s="307"/>
      <c r="AC14" s="308" t="s">
        <v>67</v>
      </c>
      <c r="AD14" s="309"/>
      <c r="AE14" s="310">
        <f t="shared" si="14"/>
        <v>0</v>
      </c>
      <c r="AF14" s="330">
        <f t="shared" si="10"/>
        <v>0</v>
      </c>
      <c r="AG14" s="312" t="s">
        <v>67</v>
      </c>
      <c r="AH14" s="313">
        <f t="shared" si="11"/>
        <v>0</v>
      </c>
      <c r="AI14" s="314">
        <f t="shared" si="15"/>
        <v>0</v>
      </c>
    </row>
    <row r="15" spans="1:35" s="185" customFormat="1" ht="26.25" customHeight="1" x14ac:dyDescent="0.25">
      <c r="A15" s="172">
        <f>'00.00 (v3)'!A17</f>
        <v>0.41666666666666669</v>
      </c>
      <c r="B15" s="251" t="str">
        <f>'00.00 (v3)'!F17</f>
        <v>TBD</v>
      </c>
      <c r="C15" s="173">
        <f>'00.00 (v3)'!H17</f>
        <v>0</v>
      </c>
      <c r="D15" s="174"/>
      <c r="E15" s="175">
        <f t="shared" si="5"/>
        <v>0</v>
      </c>
      <c r="F15" s="176"/>
      <c r="G15" s="176"/>
      <c r="H15" s="177">
        <f t="shared" si="6"/>
        <v>0</v>
      </c>
      <c r="I15" s="261">
        <f>'00.00 (v3)'!P17</f>
        <v>0</v>
      </c>
      <c r="J15" s="179">
        <f t="shared" si="7"/>
        <v>0</v>
      </c>
      <c r="K15" s="180">
        <f>'00.00 (v3)'!Z17</f>
        <v>0</v>
      </c>
      <c r="L15" s="181">
        <f>'00.00 (v3)'!T17</f>
        <v>0</v>
      </c>
      <c r="M15" s="182">
        <f>'00.00 (v3)'!U17</f>
        <v>0</v>
      </c>
      <c r="N15" s="183">
        <f>'00.00 (v3)'!V17</f>
        <v>0</v>
      </c>
      <c r="O15" s="184">
        <f>'00.00 (v3)'!W17</f>
        <v>0</v>
      </c>
      <c r="P15" s="290">
        <f>'00.00 (v3)'!X17</f>
        <v>0</v>
      </c>
      <c r="Q15" s="291">
        <f>'00.00 (v3)'!Y17</f>
        <v>0</v>
      </c>
      <c r="R15" s="420">
        <f>'00.00 (v3)'!AB17</f>
        <v>0</v>
      </c>
      <c r="S15" s="421"/>
      <c r="T15" s="421"/>
      <c r="U15" s="421"/>
      <c r="V15" s="421"/>
      <c r="W15" s="189" t="s">
        <v>9</v>
      </c>
      <c r="X15" s="303"/>
      <c r="Y15" s="304" t="s">
        <v>67</v>
      </c>
      <c r="Z15" s="305"/>
      <c r="AA15" s="306">
        <f t="shared" si="13"/>
        <v>0</v>
      </c>
      <c r="AB15" s="307"/>
      <c r="AC15" s="308" t="s">
        <v>67</v>
      </c>
      <c r="AD15" s="309"/>
      <c r="AE15" s="310">
        <f t="shared" si="14"/>
        <v>0</v>
      </c>
      <c r="AF15" s="330">
        <f t="shared" si="10"/>
        <v>0</v>
      </c>
      <c r="AG15" s="312" t="s">
        <v>67</v>
      </c>
      <c r="AH15" s="313">
        <f t="shared" si="11"/>
        <v>0</v>
      </c>
      <c r="AI15" s="314">
        <f t="shared" si="15"/>
        <v>0</v>
      </c>
    </row>
    <row r="16" spans="1:35" s="185" customFormat="1" ht="26.25" customHeight="1" x14ac:dyDescent="0.25">
      <c r="A16" s="172">
        <f>'00.00 (v3)'!A18</f>
        <v>0.42708333333333331</v>
      </c>
      <c r="B16" s="251" t="str">
        <f>'00.00 (v3)'!F18</f>
        <v>TBD</v>
      </c>
      <c r="C16" s="173">
        <f>'00.00 (v3)'!H18</f>
        <v>0</v>
      </c>
      <c r="D16" s="174"/>
      <c r="E16" s="175">
        <f t="shared" si="5"/>
        <v>0</v>
      </c>
      <c r="F16" s="176"/>
      <c r="G16" s="176"/>
      <c r="H16" s="177">
        <f t="shared" si="6"/>
        <v>0</v>
      </c>
      <c r="I16" s="261">
        <f>'00.00 (v3)'!P18</f>
        <v>0</v>
      </c>
      <c r="J16" s="179">
        <f t="shared" si="7"/>
        <v>0</v>
      </c>
      <c r="K16" s="180">
        <f>'00.00 (v3)'!Z18</f>
        <v>0</v>
      </c>
      <c r="L16" s="181">
        <f>'00.00 (v3)'!T18</f>
        <v>0</v>
      </c>
      <c r="M16" s="182">
        <f>'00.00 (v3)'!U18</f>
        <v>0</v>
      </c>
      <c r="N16" s="183">
        <f>'00.00 (v3)'!V18</f>
        <v>0</v>
      </c>
      <c r="O16" s="184">
        <f>'00.00 (v3)'!W18</f>
        <v>0</v>
      </c>
      <c r="P16" s="290">
        <f>'00.00 (v3)'!X18</f>
        <v>0</v>
      </c>
      <c r="Q16" s="291">
        <f>'00.00 (v3)'!Y18</f>
        <v>0</v>
      </c>
      <c r="R16" s="420">
        <f>'00.00 (v3)'!AB18</f>
        <v>0</v>
      </c>
      <c r="S16" s="421"/>
      <c r="T16" s="421"/>
      <c r="U16" s="421"/>
      <c r="V16" s="421"/>
      <c r="W16" s="189" t="s">
        <v>9</v>
      </c>
      <c r="X16" s="303"/>
      <c r="Y16" s="304" t="s">
        <v>67</v>
      </c>
      <c r="Z16" s="305"/>
      <c r="AA16" s="306">
        <f t="shared" si="13"/>
        <v>0</v>
      </c>
      <c r="AB16" s="307"/>
      <c r="AC16" s="308" t="s">
        <v>67</v>
      </c>
      <c r="AD16" s="309"/>
      <c r="AE16" s="310">
        <f t="shared" si="14"/>
        <v>0</v>
      </c>
      <c r="AF16" s="330">
        <f t="shared" si="10"/>
        <v>0</v>
      </c>
      <c r="AG16" s="312" t="s">
        <v>67</v>
      </c>
      <c r="AH16" s="313">
        <f t="shared" si="11"/>
        <v>0</v>
      </c>
      <c r="AI16" s="314">
        <f t="shared" si="15"/>
        <v>0</v>
      </c>
    </row>
    <row r="17" spans="1:35" s="185" customFormat="1" ht="26.25" customHeight="1" x14ac:dyDescent="0.25">
      <c r="A17" s="172">
        <f>'00.00 (v3)'!A19</f>
        <v>0.42708333333333331</v>
      </c>
      <c r="B17" s="251" t="str">
        <f>'00.00 (v3)'!F19</f>
        <v>TBD</v>
      </c>
      <c r="C17" s="173">
        <f>'00.00 (v3)'!H19</f>
        <v>0</v>
      </c>
      <c r="D17" s="174"/>
      <c r="E17" s="175">
        <f t="shared" si="5"/>
        <v>0</v>
      </c>
      <c r="F17" s="176"/>
      <c r="G17" s="176"/>
      <c r="H17" s="177">
        <f t="shared" si="6"/>
        <v>0</v>
      </c>
      <c r="I17" s="261">
        <f>'00.00 (v3)'!P19</f>
        <v>0</v>
      </c>
      <c r="J17" s="179">
        <f t="shared" si="7"/>
        <v>0</v>
      </c>
      <c r="K17" s="180">
        <f>'00.00 (v3)'!Z19</f>
        <v>0</v>
      </c>
      <c r="L17" s="181">
        <f>'00.00 (v3)'!T19</f>
        <v>0</v>
      </c>
      <c r="M17" s="182">
        <f>'00.00 (v3)'!U19</f>
        <v>0</v>
      </c>
      <c r="N17" s="183">
        <f>'00.00 (v3)'!V19</f>
        <v>0</v>
      </c>
      <c r="O17" s="184">
        <f>'00.00 (v3)'!W19</f>
        <v>0</v>
      </c>
      <c r="P17" s="290">
        <f>'00.00 (v3)'!X19</f>
        <v>0</v>
      </c>
      <c r="Q17" s="291">
        <f>'00.00 (v3)'!Y19</f>
        <v>0</v>
      </c>
      <c r="R17" s="420">
        <f>'00.00 (v3)'!AB19</f>
        <v>0</v>
      </c>
      <c r="S17" s="421"/>
      <c r="T17" s="421"/>
      <c r="U17" s="421"/>
      <c r="V17" s="421"/>
      <c r="W17" s="189" t="s">
        <v>9</v>
      </c>
      <c r="X17" s="303"/>
      <c r="Y17" s="304" t="s">
        <v>67</v>
      </c>
      <c r="Z17" s="305"/>
      <c r="AA17" s="306">
        <f t="shared" si="13"/>
        <v>0</v>
      </c>
      <c r="AB17" s="307"/>
      <c r="AC17" s="308" t="s">
        <v>67</v>
      </c>
      <c r="AD17" s="309"/>
      <c r="AE17" s="310">
        <f t="shared" si="14"/>
        <v>0</v>
      </c>
      <c r="AF17" s="330">
        <f t="shared" si="10"/>
        <v>0</v>
      </c>
      <c r="AG17" s="312" t="s">
        <v>67</v>
      </c>
      <c r="AH17" s="313">
        <f t="shared" si="11"/>
        <v>0</v>
      </c>
      <c r="AI17" s="314">
        <f t="shared" si="15"/>
        <v>0</v>
      </c>
    </row>
    <row r="18" spans="1:35" s="185" customFormat="1" ht="26.25" customHeight="1" x14ac:dyDescent="0.25">
      <c r="A18" s="172">
        <f>'00.00 (v3)'!A20</f>
        <v>4.1666666666666664E-2</v>
      </c>
      <c r="B18" s="251" t="str">
        <f>'00.00 (v3)'!F20</f>
        <v>TBD</v>
      </c>
      <c r="C18" s="173">
        <f>'00.00 (v3)'!H20</f>
        <v>0</v>
      </c>
      <c r="D18" s="174"/>
      <c r="E18" s="175">
        <f t="shared" si="5"/>
        <v>0</v>
      </c>
      <c r="F18" s="176"/>
      <c r="G18" s="176"/>
      <c r="H18" s="177">
        <f t="shared" si="6"/>
        <v>0</v>
      </c>
      <c r="I18" s="261">
        <f>'00.00 (v3)'!P20</f>
        <v>0</v>
      </c>
      <c r="J18" s="179">
        <f t="shared" si="7"/>
        <v>0</v>
      </c>
      <c r="K18" s="180">
        <f>'00.00 (v3)'!Z20</f>
        <v>0</v>
      </c>
      <c r="L18" s="181">
        <f>'00.00 (v3)'!T20</f>
        <v>0</v>
      </c>
      <c r="M18" s="182">
        <f>'00.00 (v3)'!U20</f>
        <v>0</v>
      </c>
      <c r="N18" s="183">
        <f>'00.00 (v3)'!V20</f>
        <v>0</v>
      </c>
      <c r="O18" s="184">
        <f>'00.00 (v3)'!W20</f>
        <v>0</v>
      </c>
      <c r="P18" s="290">
        <f>'00.00 (v3)'!X20</f>
        <v>0</v>
      </c>
      <c r="Q18" s="291">
        <f>'00.00 (v3)'!Y20</f>
        <v>0</v>
      </c>
      <c r="R18" s="420">
        <f>'00.00 (v3)'!AB20</f>
        <v>0</v>
      </c>
      <c r="S18" s="421"/>
      <c r="T18" s="421"/>
      <c r="U18" s="421"/>
      <c r="V18" s="421"/>
      <c r="W18" s="189" t="s">
        <v>9</v>
      </c>
      <c r="X18" s="303"/>
      <c r="Y18" s="304" t="s">
        <v>67</v>
      </c>
      <c r="Z18" s="305"/>
      <c r="AA18" s="306">
        <f t="shared" si="13"/>
        <v>0</v>
      </c>
      <c r="AB18" s="307"/>
      <c r="AC18" s="308" t="s">
        <v>67</v>
      </c>
      <c r="AD18" s="309"/>
      <c r="AE18" s="310">
        <f t="shared" si="14"/>
        <v>0</v>
      </c>
      <c r="AF18" s="330">
        <f t="shared" si="10"/>
        <v>0</v>
      </c>
      <c r="AG18" s="312" t="s">
        <v>67</v>
      </c>
      <c r="AH18" s="313">
        <f t="shared" si="11"/>
        <v>0</v>
      </c>
      <c r="AI18" s="314">
        <f t="shared" si="15"/>
        <v>0</v>
      </c>
    </row>
    <row r="19" spans="1:35" s="185" customFormat="1" ht="26.25" customHeight="1" x14ac:dyDescent="0.25">
      <c r="A19" s="172">
        <f>'00.00 (v3)'!A21</f>
        <v>0</v>
      </c>
      <c r="B19" s="251">
        <f>'00.00 (v3)'!F21</f>
        <v>0</v>
      </c>
      <c r="C19" s="173">
        <f>'00.00 (v3)'!H21</f>
        <v>0</v>
      </c>
      <c r="D19" s="174"/>
      <c r="E19" s="175">
        <f t="shared" si="5"/>
        <v>0</v>
      </c>
      <c r="F19" s="176"/>
      <c r="G19" s="176"/>
      <c r="H19" s="177">
        <f t="shared" si="6"/>
        <v>0</v>
      </c>
      <c r="I19" s="261">
        <f>'00.00 (v3)'!P21</f>
        <v>0</v>
      </c>
      <c r="J19" s="179">
        <f t="shared" si="7"/>
        <v>0</v>
      </c>
      <c r="K19" s="180">
        <f>'00.00 (v3)'!Z21</f>
        <v>0</v>
      </c>
      <c r="L19" s="181">
        <f>'00.00 (v3)'!T21</f>
        <v>0</v>
      </c>
      <c r="M19" s="182">
        <f>'00.00 (v3)'!U21</f>
        <v>0</v>
      </c>
      <c r="N19" s="183">
        <f>'00.00 (v3)'!V21</f>
        <v>0</v>
      </c>
      <c r="O19" s="184">
        <f>'00.00 (v3)'!W21</f>
        <v>0</v>
      </c>
      <c r="P19" s="290">
        <f>'00.00 (v3)'!X21</f>
        <v>0</v>
      </c>
      <c r="Q19" s="291">
        <f>'00.00 (v3)'!Y21</f>
        <v>0</v>
      </c>
      <c r="R19" s="420">
        <f>'00.00 (v3)'!AB21</f>
        <v>0</v>
      </c>
      <c r="S19" s="421"/>
      <c r="T19" s="421"/>
      <c r="U19" s="421"/>
      <c r="V19" s="421"/>
      <c r="W19" s="189" t="s">
        <v>9</v>
      </c>
      <c r="X19" s="303"/>
      <c r="Y19" s="304" t="s">
        <v>67</v>
      </c>
      <c r="Z19" s="305"/>
      <c r="AA19" s="306">
        <f t="shared" si="13"/>
        <v>0</v>
      </c>
      <c r="AB19" s="307"/>
      <c r="AC19" s="308" t="s">
        <v>67</v>
      </c>
      <c r="AD19" s="309"/>
      <c r="AE19" s="310">
        <f t="shared" si="14"/>
        <v>0</v>
      </c>
      <c r="AF19" s="330">
        <f t="shared" si="10"/>
        <v>0</v>
      </c>
      <c r="AG19" s="312" t="s">
        <v>67</v>
      </c>
      <c r="AH19" s="313">
        <f t="shared" si="11"/>
        <v>0</v>
      </c>
      <c r="AI19" s="314">
        <f t="shared" si="15"/>
        <v>0</v>
      </c>
    </row>
    <row r="20" spans="1:35" s="185" customFormat="1" ht="26.25" customHeight="1" x14ac:dyDescent="0.25">
      <c r="A20" s="172">
        <f>'00.00 (v3)'!A22</f>
        <v>0</v>
      </c>
      <c r="B20" s="251">
        <f>'00.00 (v3)'!F22</f>
        <v>0</v>
      </c>
      <c r="C20" s="173">
        <f>'00.00 (v3)'!H22</f>
        <v>0</v>
      </c>
      <c r="D20" s="174"/>
      <c r="E20" s="175">
        <f t="shared" si="5"/>
        <v>0</v>
      </c>
      <c r="F20" s="176"/>
      <c r="G20" s="176"/>
      <c r="H20" s="177">
        <f t="shared" si="6"/>
        <v>0</v>
      </c>
      <c r="I20" s="261">
        <f>'00.00 (v3)'!P22</f>
        <v>0</v>
      </c>
      <c r="J20" s="179">
        <f t="shared" si="7"/>
        <v>0</v>
      </c>
      <c r="K20" s="180">
        <f>'00.00 (v3)'!Z22</f>
        <v>0</v>
      </c>
      <c r="L20" s="181">
        <f>'00.00 (v3)'!T22</f>
        <v>0</v>
      </c>
      <c r="M20" s="182">
        <f>'00.00 (v3)'!U22</f>
        <v>0</v>
      </c>
      <c r="N20" s="183">
        <f>'00.00 (v3)'!V22</f>
        <v>0</v>
      </c>
      <c r="O20" s="184">
        <f>'00.00 (v3)'!W22</f>
        <v>0</v>
      </c>
      <c r="P20" s="290">
        <f>'00.00 (v3)'!X22</f>
        <v>0</v>
      </c>
      <c r="Q20" s="291">
        <f>'00.00 (v3)'!Y22</f>
        <v>0</v>
      </c>
      <c r="R20" s="420">
        <f>'00.00 (v3)'!AB22</f>
        <v>0</v>
      </c>
      <c r="S20" s="421"/>
      <c r="T20" s="421"/>
      <c r="U20" s="421"/>
      <c r="V20" s="421"/>
      <c r="W20" s="189" t="s">
        <v>9</v>
      </c>
      <c r="X20" s="303"/>
      <c r="Y20" s="304" t="s">
        <v>67</v>
      </c>
      <c r="Z20" s="305"/>
      <c r="AA20" s="306">
        <f t="shared" si="13"/>
        <v>0</v>
      </c>
      <c r="AB20" s="307"/>
      <c r="AC20" s="308" t="s">
        <v>67</v>
      </c>
      <c r="AD20" s="309"/>
      <c r="AE20" s="310">
        <f t="shared" si="14"/>
        <v>0</v>
      </c>
      <c r="AF20" s="330">
        <f t="shared" si="10"/>
        <v>0</v>
      </c>
      <c r="AG20" s="312" t="s">
        <v>67</v>
      </c>
      <c r="AH20" s="313">
        <f t="shared" si="11"/>
        <v>0</v>
      </c>
      <c r="AI20" s="314">
        <f t="shared" si="15"/>
        <v>0</v>
      </c>
    </row>
    <row r="21" spans="1:35" s="185" customFormat="1" ht="26.25" customHeight="1" x14ac:dyDescent="0.25">
      <c r="A21" s="172">
        <f>'00.00 (v3)'!A23</f>
        <v>0</v>
      </c>
      <c r="B21" s="251">
        <f>'00.00 (v3)'!F23</f>
        <v>0</v>
      </c>
      <c r="C21" s="173">
        <f>'00.00 (v3)'!H23</f>
        <v>0</v>
      </c>
      <c r="D21" s="174"/>
      <c r="E21" s="175">
        <f t="shared" si="5"/>
        <v>0</v>
      </c>
      <c r="F21" s="176"/>
      <c r="G21" s="176"/>
      <c r="H21" s="177">
        <f t="shared" si="6"/>
        <v>0</v>
      </c>
      <c r="I21" s="261">
        <f>'00.00 (v3)'!P23</f>
        <v>0</v>
      </c>
      <c r="J21" s="179">
        <f t="shared" si="7"/>
        <v>0</v>
      </c>
      <c r="K21" s="180">
        <f>'00.00 (v3)'!Z23</f>
        <v>0</v>
      </c>
      <c r="L21" s="181">
        <f>'00.00 (v3)'!T23</f>
        <v>0</v>
      </c>
      <c r="M21" s="182">
        <f>'00.00 (v3)'!U23</f>
        <v>0</v>
      </c>
      <c r="N21" s="183">
        <f>'00.00 (v3)'!V23</f>
        <v>0</v>
      </c>
      <c r="O21" s="184">
        <f>'00.00 (v3)'!W23</f>
        <v>0</v>
      </c>
      <c r="P21" s="290">
        <f>'00.00 (v3)'!X23</f>
        <v>0</v>
      </c>
      <c r="Q21" s="291">
        <f>'00.00 (v3)'!Y23</f>
        <v>0</v>
      </c>
      <c r="R21" s="420">
        <f>'00.00 (v3)'!AB23</f>
        <v>0</v>
      </c>
      <c r="S21" s="421"/>
      <c r="T21" s="421"/>
      <c r="U21" s="421"/>
      <c r="V21" s="421"/>
      <c r="W21" s="189" t="s">
        <v>9</v>
      </c>
      <c r="X21" s="303"/>
      <c r="Y21" s="304" t="s">
        <v>67</v>
      </c>
      <c r="Z21" s="305"/>
      <c r="AA21" s="306">
        <f t="shared" si="13"/>
        <v>0</v>
      </c>
      <c r="AB21" s="307"/>
      <c r="AC21" s="308" t="s">
        <v>67</v>
      </c>
      <c r="AD21" s="309"/>
      <c r="AE21" s="310">
        <f t="shared" si="14"/>
        <v>0</v>
      </c>
      <c r="AF21" s="330">
        <f t="shared" si="10"/>
        <v>0</v>
      </c>
      <c r="AG21" s="312" t="s">
        <v>67</v>
      </c>
      <c r="AH21" s="313">
        <f t="shared" si="11"/>
        <v>0</v>
      </c>
      <c r="AI21" s="314">
        <f t="shared" si="15"/>
        <v>0</v>
      </c>
    </row>
    <row r="22" spans="1:35" s="185" customFormat="1" ht="26.25" customHeight="1" x14ac:dyDescent="0.25">
      <c r="A22" s="172">
        <f>'00.00 (v3)'!A24</f>
        <v>0</v>
      </c>
      <c r="B22" s="251">
        <f>'00.00 (v3)'!F24</f>
        <v>0</v>
      </c>
      <c r="C22" s="173">
        <f>'00.00 (v3)'!H24</f>
        <v>0</v>
      </c>
      <c r="D22" s="174"/>
      <c r="E22" s="175">
        <f t="shared" si="5"/>
        <v>0</v>
      </c>
      <c r="F22" s="176"/>
      <c r="G22" s="176"/>
      <c r="H22" s="177">
        <f t="shared" si="6"/>
        <v>0</v>
      </c>
      <c r="I22" s="261">
        <f>'00.00 (v3)'!P24</f>
        <v>0</v>
      </c>
      <c r="J22" s="179">
        <f t="shared" si="7"/>
        <v>0</v>
      </c>
      <c r="K22" s="180">
        <f>'00.00 (v3)'!Z24</f>
        <v>0</v>
      </c>
      <c r="L22" s="181">
        <f>'00.00 (v3)'!T24</f>
        <v>0</v>
      </c>
      <c r="M22" s="182">
        <f>'00.00 (v3)'!U24</f>
        <v>0</v>
      </c>
      <c r="N22" s="183">
        <f>'00.00 (v3)'!V24</f>
        <v>0</v>
      </c>
      <c r="O22" s="184">
        <f>'00.00 (v3)'!W24</f>
        <v>0</v>
      </c>
      <c r="P22" s="290">
        <f>'00.00 (v3)'!X24</f>
        <v>0</v>
      </c>
      <c r="Q22" s="291">
        <f>'00.00 (v3)'!Y24</f>
        <v>0</v>
      </c>
      <c r="R22" s="420">
        <f>'00.00 (v3)'!AB24</f>
        <v>0</v>
      </c>
      <c r="S22" s="421"/>
      <c r="T22" s="421"/>
      <c r="U22" s="421"/>
      <c r="V22" s="421"/>
      <c r="W22" s="189" t="s">
        <v>9</v>
      </c>
      <c r="X22" s="303"/>
      <c r="Y22" s="304" t="s">
        <v>67</v>
      </c>
      <c r="Z22" s="305"/>
      <c r="AA22" s="306">
        <f t="shared" si="13"/>
        <v>0</v>
      </c>
      <c r="AB22" s="307"/>
      <c r="AC22" s="308" t="s">
        <v>67</v>
      </c>
      <c r="AD22" s="309"/>
      <c r="AE22" s="310">
        <f t="shared" si="14"/>
        <v>0</v>
      </c>
      <c r="AF22" s="330">
        <f t="shared" si="10"/>
        <v>0</v>
      </c>
      <c r="AG22" s="312" t="s">
        <v>67</v>
      </c>
      <c r="AH22" s="313">
        <f t="shared" si="11"/>
        <v>0</v>
      </c>
      <c r="AI22" s="314">
        <f t="shared" si="15"/>
        <v>0</v>
      </c>
    </row>
    <row r="23" spans="1:35" s="185" customFormat="1" ht="26.25" customHeight="1" x14ac:dyDescent="0.25">
      <c r="A23" s="172">
        <f>'00.00 (v3)'!A25</f>
        <v>0</v>
      </c>
      <c r="B23" s="251">
        <f>'00.00 (v3)'!F25</f>
        <v>0</v>
      </c>
      <c r="C23" s="173">
        <f>'00.00 (v3)'!H25</f>
        <v>0</v>
      </c>
      <c r="D23" s="174"/>
      <c r="E23" s="175">
        <f t="shared" si="5"/>
        <v>0</v>
      </c>
      <c r="F23" s="176"/>
      <c r="G23" s="176"/>
      <c r="H23" s="177">
        <f t="shared" si="6"/>
        <v>0</v>
      </c>
      <c r="I23" s="261">
        <f>'00.00 (v3)'!P25</f>
        <v>0</v>
      </c>
      <c r="J23" s="179">
        <f t="shared" si="7"/>
        <v>0</v>
      </c>
      <c r="K23" s="180">
        <f>'00.00 (v3)'!Z25</f>
        <v>0</v>
      </c>
      <c r="L23" s="181">
        <f>'00.00 (v3)'!T25</f>
        <v>0</v>
      </c>
      <c r="M23" s="182">
        <f>'00.00 (v3)'!U25</f>
        <v>0</v>
      </c>
      <c r="N23" s="183">
        <f>'00.00 (v3)'!V25</f>
        <v>0</v>
      </c>
      <c r="O23" s="184">
        <f>'00.00 (v3)'!W25</f>
        <v>0</v>
      </c>
      <c r="P23" s="290">
        <f>'00.00 (v3)'!X25</f>
        <v>0</v>
      </c>
      <c r="Q23" s="291">
        <f>'00.00 (v3)'!Y25</f>
        <v>0</v>
      </c>
      <c r="R23" s="420">
        <f>'00.00 (v3)'!AB25</f>
        <v>0</v>
      </c>
      <c r="S23" s="421"/>
      <c r="T23" s="421"/>
      <c r="U23" s="421"/>
      <c r="V23" s="421"/>
      <c r="W23" s="189" t="s">
        <v>9</v>
      </c>
      <c r="X23" s="303"/>
      <c r="Y23" s="304" t="s">
        <v>67</v>
      </c>
      <c r="Z23" s="305"/>
      <c r="AA23" s="306">
        <f t="shared" si="13"/>
        <v>0</v>
      </c>
      <c r="AB23" s="307"/>
      <c r="AC23" s="308" t="s">
        <v>67</v>
      </c>
      <c r="AD23" s="309"/>
      <c r="AE23" s="310">
        <f t="shared" si="14"/>
        <v>0</v>
      </c>
      <c r="AF23" s="330">
        <f t="shared" si="10"/>
        <v>0</v>
      </c>
      <c r="AG23" s="312" t="s">
        <v>67</v>
      </c>
      <c r="AH23" s="313">
        <f t="shared" si="11"/>
        <v>0</v>
      </c>
      <c r="AI23" s="314">
        <f t="shared" si="15"/>
        <v>0</v>
      </c>
    </row>
    <row r="24" spans="1:35" s="185" customFormat="1" ht="26.25" customHeight="1" x14ac:dyDescent="0.25">
      <c r="A24" s="172">
        <f>'00.00 (v3)'!A26</f>
        <v>0</v>
      </c>
      <c r="B24" s="251">
        <f>'00.00 (v3)'!F26</f>
        <v>0</v>
      </c>
      <c r="C24" s="173">
        <f>'00.00 (v3)'!H26</f>
        <v>0</v>
      </c>
      <c r="D24" s="174"/>
      <c r="E24" s="175">
        <f t="shared" si="5"/>
        <v>0</v>
      </c>
      <c r="F24" s="176"/>
      <c r="G24" s="176"/>
      <c r="H24" s="177">
        <f t="shared" si="6"/>
        <v>0</v>
      </c>
      <c r="I24" s="261">
        <f>'00.00 (v3)'!P26</f>
        <v>0</v>
      </c>
      <c r="J24" s="179">
        <f t="shared" si="7"/>
        <v>0</v>
      </c>
      <c r="K24" s="180">
        <f>'00.00 (v3)'!Z26</f>
        <v>0</v>
      </c>
      <c r="L24" s="181">
        <f>'00.00 (v3)'!T26</f>
        <v>0</v>
      </c>
      <c r="M24" s="182">
        <f>'00.00 (v3)'!U26</f>
        <v>0</v>
      </c>
      <c r="N24" s="183">
        <f>'00.00 (v3)'!V26</f>
        <v>0</v>
      </c>
      <c r="O24" s="184">
        <f>'00.00 (v3)'!W26</f>
        <v>0</v>
      </c>
      <c r="P24" s="290">
        <f>'00.00 (v3)'!X26</f>
        <v>0</v>
      </c>
      <c r="Q24" s="291">
        <f>'00.00 (v3)'!Y26</f>
        <v>0</v>
      </c>
      <c r="R24" s="420">
        <f>'00.00 (v3)'!AB26</f>
        <v>0</v>
      </c>
      <c r="S24" s="421"/>
      <c r="T24" s="421"/>
      <c r="U24" s="421"/>
      <c r="V24" s="421"/>
      <c r="W24" s="189" t="s">
        <v>9</v>
      </c>
      <c r="X24" s="303"/>
      <c r="Y24" s="304" t="s">
        <v>67</v>
      </c>
      <c r="Z24" s="305"/>
      <c r="AA24" s="306">
        <f t="shared" si="13"/>
        <v>0</v>
      </c>
      <c r="AB24" s="307"/>
      <c r="AC24" s="308" t="s">
        <v>67</v>
      </c>
      <c r="AD24" s="309"/>
      <c r="AE24" s="310">
        <f t="shared" si="14"/>
        <v>0</v>
      </c>
      <c r="AF24" s="330">
        <f t="shared" si="10"/>
        <v>0</v>
      </c>
      <c r="AG24" s="312" t="s">
        <v>67</v>
      </c>
      <c r="AH24" s="313">
        <f t="shared" si="11"/>
        <v>0</v>
      </c>
      <c r="AI24" s="314">
        <f t="shared" si="15"/>
        <v>0</v>
      </c>
    </row>
    <row r="25" spans="1:35" s="185" customFormat="1" ht="26.25" customHeight="1" x14ac:dyDescent="0.25">
      <c r="A25" s="172">
        <f>'00.00 (v3)'!A27</f>
        <v>0</v>
      </c>
      <c r="B25" s="251">
        <f>'00.00 (v3)'!F27</f>
        <v>0</v>
      </c>
      <c r="C25" s="173">
        <f>'00.00 (v3)'!H27</f>
        <v>0</v>
      </c>
      <c r="D25" s="174"/>
      <c r="E25" s="175">
        <f t="shared" si="5"/>
        <v>0</v>
      </c>
      <c r="F25" s="176"/>
      <c r="G25" s="176"/>
      <c r="H25" s="177">
        <f t="shared" si="6"/>
        <v>0</v>
      </c>
      <c r="I25" s="261">
        <f>'00.00 (v3)'!P27</f>
        <v>0</v>
      </c>
      <c r="J25" s="179">
        <f t="shared" si="7"/>
        <v>0</v>
      </c>
      <c r="K25" s="180">
        <f>'00.00 (v3)'!Z27</f>
        <v>0</v>
      </c>
      <c r="L25" s="181">
        <f>'00.00 (v3)'!T27</f>
        <v>0</v>
      </c>
      <c r="M25" s="182">
        <f>'00.00 (v3)'!U27</f>
        <v>0</v>
      </c>
      <c r="N25" s="183">
        <f>'00.00 (v3)'!V27</f>
        <v>0</v>
      </c>
      <c r="O25" s="184">
        <f>'00.00 (v3)'!W27</f>
        <v>0</v>
      </c>
      <c r="P25" s="290">
        <f>'00.00 (v3)'!X27</f>
        <v>0</v>
      </c>
      <c r="Q25" s="291">
        <f>'00.00 (v3)'!Y27</f>
        <v>0</v>
      </c>
      <c r="R25" s="420">
        <f>'00.00 (v3)'!AB27</f>
        <v>0</v>
      </c>
      <c r="S25" s="421"/>
      <c r="T25" s="421"/>
      <c r="U25" s="421"/>
      <c r="V25" s="421"/>
      <c r="W25" s="189" t="s">
        <v>9</v>
      </c>
      <c r="X25" s="303"/>
      <c r="Y25" s="304" t="s">
        <v>67</v>
      </c>
      <c r="Z25" s="305"/>
      <c r="AA25" s="306">
        <f t="shared" si="13"/>
        <v>0</v>
      </c>
      <c r="AB25" s="307"/>
      <c r="AC25" s="308" t="s">
        <v>67</v>
      </c>
      <c r="AD25" s="309"/>
      <c r="AE25" s="310">
        <f t="shared" si="14"/>
        <v>0</v>
      </c>
      <c r="AF25" s="330">
        <f t="shared" si="10"/>
        <v>0</v>
      </c>
      <c r="AG25" s="312" t="s">
        <v>67</v>
      </c>
      <c r="AH25" s="313">
        <f t="shared" si="11"/>
        <v>0</v>
      </c>
      <c r="AI25" s="314">
        <f t="shared" si="15"/>
        <v>0</v>
      </c>
    </row>
    <row r="26" spans="1:35" s="185" customFormat="1" ht="26.25" customHeight="1" x14ac:dyDescent="0.25">
      <c r="A26" s="172">
        <f>'00.00 (v3)'!A28</f>
        <v>0</v>
      </c>
      <c r="B26" s="251">
        <f>'00.00 (v3)'!F28</f>
        <v>0</v>
      </c>
      <c r="C26" s="173">
        <f>'00.00 (v3)'!H28</f>
        <v>0</v>
      </c>
      <c r="D26" s="174"/>
      <c r="E26" s="175">
        <f t="shared" si="5"/>
        <v>0</v>
      </c>
      <c r="F26" s="176"/>
      <c r="G26" s="176"/>
      <c r="H26" s="177">
        <f t="shared" si="6"/>
        <v>0</v>
      </c>
      <c r="I26" s="261">
        <f>'00.00 (v3)'!P28</f>
        <v>0</v>
      </c>
      <c r="J26" s="179">
        <f t="shared" si="7"/>
        <v>0</v>
      </c>
      <c r="K26" s="180">
        <f>'00.00 (v3)'!Z28</f>
        <v>0</v>
      </c>
      <c r="L26" s="181">
        <f>'00.00 (v3)'!T28</f>
        <v>0</v>
      </c>
      <c r="M26" s="182">
        <f>'00.00 (v3)'!U28</f>
        <v>0</v>
      </c>
      <c r="N26" s="183">
        <f>'00.00 (v3)'!V28</f>
        <v>0</v>
      </c>
      <c r="O26" s="184">
        <f>'00.00 (v3)'!W28</f>
        <v>0</v>
      </c>
      <c r="P26" s="290">
        <f>'00.00 (v3)'!X28</f>
        <v>0</v>
      </c>
      <c r="Q26" s="291">
        <f>'00.00 (v3)'!Y28</f>
        <v>0</v>
      </c>
      <c r="R26" s="420">
        <f>'00.00 (v3)'!AB28</f>
        <v>0</v>
      </c>
      <c r="S26" s="421"/>
      <c r="T26" s="421"/>
      <c r="U26" s="421"/>
      <c r="V26" s="421"/>
      <c r="W26" s="189" t="s">
        <v>9</v>
      </c>
      <c r="X26" s="303"/>
      <c r="Y26" s="304" t="s">
        <v>67</v>
      </c>
      <c r="Z26" s="305"/>
      <c r="AA26" s="306">
        <f t="shared" si="13"/>
        <v>0</v>
      </c>
      <c r="AB26" s="307"/>
      <c r="AC26" s="308" t="s">
        <v>67</v>
      </c>
      <c r="AD26" s="309"/>
      <c r="AE26" s="310">
        <f t="shared" si="14"/>
        <v>0</v>
      </c>
      <c r="AF26" s="330">
        <f t="shared" si="10"/>
        <v>0</v>
      </c>
      <c r="AG26" s="312" t="s">
        <v>67</v>
      </c>
      <c r="AH26" s="313">
        <f t="shared" si="11"/>
        <v>0</v>
      </c>
      <c r="AI26" s="314">
        <f t="shared" si="15"/>
        <v>0</v>
      </c>
    </row>
    <row r="27" spans="1:35" s="185" customFormat="1" ht="26.25" customHeight="1" x14ac:dyDescent="0.25">
      <c r="A27" s="172">
        <f>'00.00 (v3)'!A29</f>
        <v>0</v>
      </c>
      <c r="B27" s="251">
        <f>'00.00 (v3)'!F29</f>
        <v>0</v>
      </c>
      <c r="C27" s="173">
        <f>'00.00 (v3)'!H29</f>
        <v>0</v>
      </c>
      <c r="D27" s="174"/>
      <c r="E27" s="175">
        <f t="shared" si="5"/>
        <v>0</v>
      </c>
      <c r="F27" s="176"/>
      <c r="G27" s="176"/>
      <c r="H27" s="177">
        <f t="shared" si="6"/>
        <v>0</v>
      </c>
      <c r="I27" s="261">
        <f>'00.00 (v3)'!P29</f>
        <v>0</v>
      </c>
      <c r="J27" s="179">
        <f t="shared" si="7"/>
        <v>0</v>
      </c>
      <c r="K27" s="180">
        <f>'00.00 (v3)'!Z29</f>
        <v>0</v>
      </c>
      <c r="L27" s="181">
        <f>'00.00 (v3)'!T29</f>
        <v>0</v>
      </c>
      <c r="M27" s="182">
        <f>'00.00 (v3)'!U29</f>
        <v>0</v>
      </c>
      <c r="N27" s="183">
        <f>'00.00 (v3)'!V29</f>
        <v>0</v>
      </c>
      <c r="O27" s="184">
        <f>'00.00 (v3)'!W29</f>
        <v>0</v>
      </c>
      <c r="P27" s="290">
        <f>'00.00 (v3)'!X29</f>
        <v>0</v>
      </c>
      <c r="Q27" s="291">
        <f>'00.00 (v3)'!Y29</f>
        <v>0</v>
      </c>
      <c r="R27" s="420">
        <f>'00.00 (v3)'!AB29</f>
        <v>0</v>
      </c>
      <c r="S27" s="421"/>
      <c r="T27" s="421"/>
      <c r="U27" s="421"/>
      <c r="V27" s="421"/>
      <c r="W27" s="189" t="s">
        <v>9</v>
      </c>
      <c r="X27" s="303"/>
      <c r="Y27" s="304" t="s">
        <v>67</v>
      </c>
      <c r="Z27" s="305"/>
      <c r="AA27" s="306">
        <f t="shared" si="13"/>
        <v>0</v>
      </c>
      <c r="AB27" s="307"/>
      <c r="AC27" s="308" t="s">
        <v>67</v>
      </c>
      <c r="AD27" s="309"/>
      <c r="AE27" s="310">
        <f t="shared" si="14"/>
        <v>0</v>
      </c>
      <c r="AF27" s="330">
        <f t="shared" si="10"/>
        <v>0</v>
      </c>
      <c r="AG27" s="312" t="s">
        <v>67</v>
      </c>
      <c r="AH27" s="313">
        <f t="shared" si="11"/>
        <v>0</v>
      </c>
      <c r="AI27" s="314">
        <f t="shared" si="15"/>
        <v>0</v>
      </c>
    </row>
    <row r="28" spans="1:35" s="185" customFormat="1" ht="26.25" customHeight="1" x14ac:dyDescent="0.25">
      <c r="A28" s="172">
        <f>'00.00 (v3)'!A30</f>
        <v>0</v>
      </c>
      <c r="B28" s="251">
        <f>'00.00 (v3)'!F30</f>
        <v>0</v>
      </c>
      <c r="C28" s="173">
        <f>'00.00 (v3)'!H30</f>
        <v>0</v>
      </c>
      <c r="D28" s="174"/>
      <c r="E28" s="175">
        <f t="shared" si="5"/>
        <v>0</v>
      </c>
      <c r="F28" s="176"/>
      <c r="G28" s="176"/>
      <c r="H28" s="177">
        <f t="shared" si="6"/>
        <v>0</v>
      </c>
      <c r="I28" s="261">
        <f>'00.00 (v3)'!P30</f>
        <v>0</v>
      </c>
      <c r="J28" s="179">
        <f t="shared" si="7"/>
        <v>0</v>
      </c>
      <c r="K28" s="180">
        <f>'00.00 (v3)'!Z30</f>
        <v>0</v>
      </c>
      <c r="L28" s="181">
        <f>'00.00 (v3)'!T30</f>
        <v>0</v>
      </c>
      <c r="M28" s="182">
        <f>'00.00 (v3)'!U30</f>
        <v>0</v>
      </c>
      <c r="N28" s="183">
        <f>'00.00 (v3)'!V30</f>
        <v>0</v>
      </c>
      <c r="O28" s="184">
        <f>'00.00 (v3)'!W30</f>
        <v>0</v>
      </c>
      <c r="P28" s="290">
        <f>'00.00 (v3)'!X30</f>
        <v>0</v>
      </c>
      <c r="Q28" s="291">
        <f>'00.00 (v3)'!Y30</f>
        <v>0</v>
      </c>
      <c r="R28" s="420">
        <f>'00.00 (v3)'!AB30</f>
        <v>0</v>
      </c>
      <c r="S28" s="421"/>
      <c r="T28" s="421"/>
      <c r="U28" s="421"/>
      <c r="V28" s="421"/>
      <c r="W28" s="189" t="s">
        <v>9</v>
      </c>
      <c r="X28" s="303"/>
      <c r="Y28" s="304" t="s">
        <v>67</v>
      </c>
      <c r="Z28" s="305"/>
      <c r="AA28" s="306">
        <f t="shared" si="13"/>
        <v>0</v>
      </c>
      <c r="AB28" s="307"/>
      <c r="AC28" s="308" t="s">
        <v>67</v>
      </c>
      <c r="AD28" s="309"/>
      <c r="AE28" s="310">
        <f t="shared" si="14"/>
        <v>0</v>
      </c>
      <c r="AF28" s="330">
        <f t="shared" si="10"/>
        <v>0</v>
      </c>
      <c r="AG28" s="312" t="s">
        <v>67</v>
      </c>
      <c r="AH28" s="313">
        <f t="shared" si="11"/>
        <v>0</v>
      </c>
      <c r="AI28" s="314">
        <f t="shared" si="15"/>
        <v>0</v>
      </c>
    </row>
    <row r="29" spans="1:35" s="185" customFormat="1" ht="26.25" customHeight="1" x14ac:dyDescent="0.25">
      <c r="A29" s="172">
        <f>'00.00 (v3)'!A31</f>
        <v>0</v>
      </c>
      <c r="B29" s="251">
        <f>'00.00 (v3)'!F31</f>
        <v>0</v>
      </c>
      <c r="C29" s="173">
        <f>'00.00 (v3)'!H31</f>
        <v>0</v>
      </c>
      <c r="D29" s="174"/>
      <c r="E29" s="175">
        <f t="shared" si="5"/>
        <v>0</v>
      </c>
      <c r="F29" s="176"/>
      <c r="G29" s="176"/>
      <c r="H29" s="177">
        <f t="shared" si="6"/>
        <v>0</v>
      </c>
      <c r="I29" s="261">
        <f>'00.00 (v3)'!P31</f>
        <v>0</v>
      </c>
      <c r="J29" s="179">
        <f t="shared" si="7"/>
        <v>0</v>
      </c>
      <c r="K29" s="180">
        <f>'00.00 (v3)'!Z31</f>
        <v>0</v>
      </c>
      <c r="L29" s="181">
        <f>'00.00 (v3)'!T31</f>
        <v>0</v>
      </c>
      <c r="M29" s="182">
        <f>'00.00 (v3)'!U31</f>
        <v>0</v>
      </c>
      <c r="N29" s="183">
        <f>'00.00 (v3)'!V31</f>
        <v>0</v>
      </c>
      <c r="O29" s="184">
        <f>'00.00 (v3)'!W31</f>
        <v>0</v>
      </c>
      <c r="P29" s="290">
        <f>'00.00 (v3)'!X31</f>
        <v>0</v>
      </c>
      <c r="Q29" s="291">
        <f>'00.00 (v3)'!Y31</f>
        <v>0</v>
      </c>
      <c r="R29" s="420">
        <f>'00.00 (v3)'!AB31</f>
        <v>0</v>
      </c>
      <c r="S29" s="421"/>
      <c r="T29" s="421"/>
      <c r="U29" s="421"/>
      <c r="V29" s="421"/>
      <c r="W29" s="189" t="s">
        <v>9</v>
      </c>
      <c r="X29" s="303"/>
      <c r="Y29" s="304" t="s">
        <v>67</v>
      </c>
      <c r="Z29" s="305"/>
      <c r="AA29" s="306">
        <f t="shared" si="13"/>
        <v>0</v>
      </c>
      <c r="AB29" s="307"/>
      <c r="AC29" s="308" t="s">
        <v>67</v>
      </c>
      <c r="AD29" s="309"/>
      <c r="AE29" s="310">
        <f t="shared" si="14"/>
        <v>0</v>
      </c>
      <c r="AF29" s="330">
        <f t="shared" si="10"/>
        <v>0</v>
      </c>
      <c r="AG29" s="312" t="s">
        <v>67</v>
      </c>
      <c r="AH29" s="313">
        <f t="shared" si="11"/>
        <v>0</v>
      </c>
      <c r="AI29" s="314">
        <f t="shared" si="15"/>
        <v>0</v>
      </c>
    </row>
    <row r="30" spans="1:35" s="185" customFormat="1" ht="26.25" customHeight="1" x14ac:dyDescent="0.25">
      <c r="A30" s="172">
        <f>'00.00 (v3)'!A32</f>
        <v>0</v>
      </c>
      <c r="B30" s="251">
        <f>'00.00 (v3)'!F32</f>
        <v>0</v>
      </c>
      <c r="C30" s="173">
        <f>'00.00 (v3)'!H32</f>
        <v>0</v>
      </c>
      <c r="D30" s="174"/>
      <c r="E30" s="175">
        <f t="shared" si="5"/>
        <v>0</v>
      </c>
      <c r="F30" s="176"/>
      <c r="G30" s="176"/>
      <c r="H30" s="177">
        <f t="shared" si="6"/>
        <v>0</v>
      </c>
      <c r="I30" s="261">
        <f>'00.00 (v3)'!P32</f>
        <v>0</v>
      </c>
      <c r="J30" s="179">
        <f t="shared" si="7"/>
        <v>0</v>
      </c>
      <c r="K30" s="180">
        <f>'00.00 (v3)'!Z32</f>
        <v>0</v>
      </c>
      <c r="L30" s="181">
        <f>'00.00 (v3)'!T32</f>
        <v>0</v>
      </c>
      <c r="M30" s="182">
        <f>'00.00 (v3)'!U32</f>
        <v>0</v>
      </c>
      <c r="N30" s="183">
        <f>'00.00 (v3)'!V32</f>
        <v>0</v>
      </c>
      <c r="O30" s="184">
        <f>'00.00 (v3)'!W32</f>
        <v>0</v>
      </c>
      <c r="P30" s="290">
        <f>'00.00 (v3)'!X32</f>
        <v>0</v>
      </c>
      <c r="Q30" s="291">
        <f>'00.00 (v3)'!Y32</f>
        <v>0</v>
      </c>
      <c r="R30" s="420">
        <f>'00.00 (v3)'!AB32</f>
        <v>0</v>
      </c>
      <c r="S30" s="421"/>
      <c r="T30" s="421"/>
      <c r="U30" s="421"/>
      <c r="V30" s="421"/>
      <c r="W30" s="189" t="s">
        <v>9</v>
      </c>
      <c r="X30" s="303"/>
      <c r="Y30" s="304" t="s">
        <v>67</v>
      </c>
      <c r="Z30" s="305"/>
      <c r="AA30" s="306">
        <f t="shared" si="13"/>
        <v>0</v>
      </c>
      <c r="AB30" s="307"/>
      <c r="AC30" s="308" t="s">
        <v>67</v>
      </c>
      <c r="AD30" s="309"/>
      <c r="AE30" s="310">
        <f t="shared" si="14"/>
        <v>0</v>
      </c>
      <c r="AF30" s="330">
        <f t="shared" si="10"/>
        <v>0</v>
      </c>
      <c r="AG30" s="312" t="s">
        <v>67</v>
      </c>
      <c r="AH30" s="313">
        <f t="shared" si="11"/>
        <v>0</v>
      </c>
      <c r="AI30" s="314">
        <f t="shared" si="15"/>
        <v>0</v>
      </c>
    </row>
    <row r="31" spans="1:35" s="185" customFormat="1" ht="26.25" customHeight="1" x14ac:dyDescent="0.25">
      <c r="A31" s="172">
        <f>'00.00 (v3)'!A33</f>
        <v>0</v>
      </c>
      <c r="B31" s="251">
        <f>'00.00 (v3)'!F33</f>
        <v>0</v>
      </c>
      <c r="C31" s="173">
        <f>'00.00 (v3)'!H33</f>
        <v>0</v>
      </c>
      <c r="D31" s="174"/>
      <c r="E31" s="175">
        <f t="shared" si="5"/>
        <v>0</v>
      </c>
      <c r="F31" s="176"/>
      <c r="G31" s="176"/>
      <c r="H31" s="177">
        <f t="shared" si="6"/>
        <v>0</v>
      </c>
      <c r="I31" s="261">
        <f>'00.00 (v3)'!P33</f>
        <v>0</v>
      </c>
      <c r="J31" s="179">
        <f t="shared" si="7"/>
        <v>0</v>
      </c>
      <c r="K31" s="180">
        <f>'00.00 (v3)'!Z33</f>
        <v>0</v>
      </c>
      <c r="L31" s="181">
        <f>'00.00 (v3)'!T33</f>
        <v>0</v>
      </c>
      <c r="M31" s="182">
        <f>'00.00 (v3)'!U33</f>
        <v>0</v>
      </c>
      <c r="N31" s="183">
        <f>'00.00 (v3)'!V33</f>
        <v>0</v>
      </c>
      <c r="O31" s="184">
        <f>'00.00 (v3)'!W33</f>
        <v>0</v>
      </c>
      <c r="P31" s="290">
        <f>'00.00 (v3)'!X33</f>
        <v>0</v>
      </c>
      <c r="Q31" s="291">
        <f>'00.00 (v3)'!Y33</f>
        <v>0</v>
      </c>
      <c r="R31" s="420">
        <f>'00.00 (v3)'!AB33</f>
        <v>0</v>
      </c>
      <c r="S31" s="421"/>
      <c r="T31" s="421"/>
      <c r="U31" s="421"/>
      <c r="V31" s="421"/>
      <c r="W31" s="189" t="s">
        <v>9</v>
      </c>
      <c r="X31" s="303"/>
      <c r="Y31" s="304" t="s">
        <v>67</v>
      </c>
      <c r="Z31" s="305"/>
      <c r="AA31" s="306">
        <f t="shared" si="13"/>
        <v>0</v>
      </c>
      <c r="AB31" s="307"/>
      <c r="AC31" s="308" t="s">
        <v>67</v>
      </c>
      <c r="AD31" s="309"/>
      <c r="AE31" s="310">
        <f t="shared" si="14"/>
        <v>0</v>
      </c>
      <c r="AF31" s="330">
        <f t="shared" si="10"/>
        <v>0</v>
      </c>
      <c r="AG31" s="312" t="s">
        <v>67</v>
      </c>
      <c r="AH31" s="313">
        <f t="shared" si="11"/>
        <v>0</v>
      </c>
      <c r="AI31" s="314">
        <f t="shared" si="15"/>
        <v>0</v>
      </c>
    </row>
    <row r="32" spans="1:35" s="185" customFormat="1" ht="26.25" customHeight="1" x14ac:dyDescent="0.25">
      <c r="A32" s="172">
        <f>'00.00 (v3)'!A34</f>
        <v>0</v>
      </c>
      <c r="B32" s="251">
        <f>'00.00 (v3)'!F34</f>
        <v>0</v>
      </c>
      <c r="C32" s="173">
        <f>'00.00 (v3)'!H34</f>
        <v>0</v>
      </c>
      <c r="D32" s="174"/>
      <c r="E32" s="175">
        <f t="shared" si="5"/>
        <v>0</v>
      </c>
      <c r="F32" s="176"/>
      <c r="G32" s="176"/>
      <c r="H32" s="177">
        <f t="shared" si="6"/>
        <v>0</v>
      </c>
      <c r="I32" s="261">
        <f>'00.00 (v3)'!P34</f>
        <v>0</v>
      </c>
      <c r="J32" s="179">
        <f t="shared" si="7"/>
        <v>0</v>
      </c>
      <c r="K32" s="180">
        <f>'00.00 (v3)'!Z34</f>
        <v>0</v>
      </c>
      <c r="L32" s="181">
        <f>'00.00 (v3)'!T34</f>
        <v>0</v>
      </c>
      <c r="M32" s="182">
        <f>'00.00 (v3)'!U34</f>
        <v>0</v>
      </c>
      <c r="N32" s="183">
        <f>'00.00 (v3)'!V34</f>
        <v>0</v>
      </c>
      <c r="O32" s="184">
        <f>'00.00 (v3)'!W34</f>
        <v>0</v>
      </c>
      <c r="P32" s="290">
        <f>'00.00 (v3)'!X34</f>
        <v>0</v>
      </c>
      <c r="Q32" s="291">
        <f>'00.00 (v3)'!Y34</f>
        <v>0</v>
      </c>
      <c r="R32" s="420">
        <f>'00.00 (v3)'!AB34</f>
        <v>0</v>
      </c>
      <c r="S32" s="421"/>
      <c r="T32" s="421"/>
      <c r="U32" s="421"/>
      <c r="V32" s="421"/>
      <c r="W32" s="189" t="s">
        <v>9</v>
      </c>
      <c r="X32" s="303"/>
      <c r="Y32" s="304" t="s">
        <v>67</v>
      </c>
      <c r="Z32" s="305"/>
      <c r="AA32" s="306">
        <f t="shared" si="13"/>
        <v>0</v>
      </c>
      <c r="AB32" s="307"/>
      <c r="AC32" s="308" t="s">
        <v>67</v>
      </c>
      <c r="AD32" s="309"/>
      <c r="AE32" s="310">
        <f t="shared" si="14"/>
        <v>0</v>
      </c>
      <c r="AF32" s="330">
        <f t="shared" si="10"/>
        <v>0</v>
      </c>
      <c r="AG32" s="312" t="s">
        <v>67</v>
      </c>
      <c r="AH32" s="313">
        <f t="shared" si="11"/>
        <v>0</v>
      </c>
      <c r="AI32" s="314">
        <f t="shared" si="15"/>
        <v>0</v>
      </c>
    </row>
    <row r="33" spans="1:35" s="185" customFormat="1" ht="26.25" customHeight="1" x14ac:dyDescent="0.25">
      <c r="A33" s="172">
        <f>'00.00 (v3)'!A35</f>
        <v>0</v>
      </c>
      <c r="B33" s="251">
        <f>'00.00 (v3)'!F35</f>
        <v>0</v>
      </c>
      <c r="C33" s="173">
        <f>'00.00 (v3)'!H35</f>
        <v>0</v>
      </c>
      <c r="D33" s="174"/>
      <c r="E33" s="175">
        <f t="shared" si="5"/>
        <v>0</v>
      </c>
      <c r="F33" s="176"/>
      <c r="G33" s="176"/>
      <c r="H33" s="177">
        <f t="shared" si="6"/>
        <v>0</v>
      </c>
      <c r="I33" s="261">
        <f>'00.00 (v3)'!P35</f>
        <v>0</v>
      </c>
      <c r="J33" s="179">
        <f t="shared" si="7"/>
        <v>0</v>
      </c>
      <c r="K33" s="180">
        <f>'00.00 (v3)'!Z35</f>
        <v>0</v>
      </c>
      <c r="L33" s="181">
        <f>'00.00 (v3)'!T35</f>
        <v>0</v>
      </c>
      <c r="M33" s="182">
        <f>'00.00 (v3)'!U35</f>
        <v>0</v>
      </c>
      <c r="N33" s="183">
        <f>'00.00 (v3)'!V35</f>
        <v>0</v>
      </c>
      <c r="O33" s="184">
        <f>'00.00 (v3)'!W35</f>
        <v>0</v>
      </c>
      <c r="P33" s="290">
        <f>'00.00 (v3)'!X35</f>
        <v>0</v>
      </c>
      <c r="Q33" s="291">
        <f>'00.00 (v3)'!Y35</f>
        <v>0</v>
      </c>
      <c r="R33" s="420">
        <f>'00.00 (v3)'!AB35</f>
        <v>0</v>
      </c>
      <c r="S33" s="421"/>
      <c r="T33" s="421"/>
      <c r="U33" s="421"/>
      <c r="V33" s="421"/>
      <c r="W33" s="189" t="s">
        <v>9</v>
      </c>
      <c r="X33" s="303"/>
      <c r="Y33" s="304" t="s">
        <v>67</v>
      </c>
      <c r="Z33" s="305"/>
      <c r="AA33" s="306">
        <f t="shared" si="13"/>
        <v>0</v>
      </c>
      <c r="AB33" s="307"/>
      <c r="AC33" s="308" t="s">
        <v>67</v>
      </c>
      <c r="AD33" s="309"/>
      <c r="AE33" s="310">
        <f t="shared" si="14"/>
        <v>0</v>
      </c>
      <c r="AF33" s="330">
        <f t="shared" si="10"/>
        <v>0</v>
      </c>
      <c r="AG33" s="312" t="s">
        <v>67</v>
      </c>
      <c r="AH33" s="313">
        <f t="shared" si="11"/>
        <v>0</v>
      </c>
      <c r="AI33" s="314">
        <f t="shared" si="15"/>
        <v>0</v>
      </c>
    </row>
    <row r="34" spans="1:35" s="185" customFormat="1" ht="26.25" customHeight="1" x14ac:dyDescent="0.25">
      <c r="A34" s="172">
        <f>'00.00 (v3)'!A36</f>
        <v>0</v>
      </c>
      <c r="B34" s="251">
        <f>'00.00 (v3)'!F36</f>
        <v>0</v>
      </c>
      <c r="C34" s="173">
        <f>'00.00 (v3)'!H36</f>
        <v>0</v>
      </c>
      <c r="D34" s="174"/>
      <c r="E34" s="175">
        <f t="shared" si="5"/>
        <v>0</v>
      </c>
      <c r="F34" s="176"/>
      <c r="G34" s="176"/>
      <c r="H34" s="177">
        <f t="shared" si="6"/>
        <v>0</v>
      </c>
      <c r="I34" s="261">
        <f>'00.00 (v3)'!P36</f>
        <v>0</v>
      </c>
      <c r="J34" s="179">
        <f t="shared" si="7"/>
        <v>0</v>
      </c>
      <c r="K34" s="180">
        <f>'00.00 (v3)'!Z36</f>
        <v>0</v>
      </c>
      <c r="L34" s="181">
        <f>'00.00 (v3)'!T36</f>
        <v>0</v>
      </c>
      <c r="M34" s="182">
        <f>'00.00 (v3)'!U36</f>
        <v>0</v>
      </c>
      <c r="N34" s="183">
        <f>'00.00 (v3)'!V36</f>
        <v>0</v>
      </c>
      <c r="O34" s="184">
        <f>'00.00 (v3)'!W36</f>
        <v>0</v>
      </c>
      <c r="P34" s="290">
        <f>'00.00 (v3)'!X36</f>
        <v>0</v>
      </c>
      <c r="Q34" s="291">
        <f>'00.00 (v3)'!Y36</f>
        <v>0</v>
      </c>
      <c r="R34" s="420">
        <f>'00.00 (v3)'!AB36</f>
        <v>0</v>
      </c>
      <c r="S34" s="421"/>
      <c r="T34" s="421"/>
      <c r="U34" s="421"/>
      <c r="V34" s="421"/>
      <c r="W34" s="189" t="s">
        <v>9</v>
      </c>
      <c r="X34" s="303"/>
      <c r="Y34" s="304" t="s">
        <v>67</v>
      </c>
      <c r="Z34" s="305"/>
      <c r="AA34" s="306">
        <f t="shared" si="13"/>
        <v>0</v>
      </c>
      <c r="AB34" s="307"/>
      <c r="AC34" s="308" t="s">
        <v>67</v>
      </c>
      <c r="AD34" s="309"/>
      <c r="AE34" s="310">
        <f t="shared" si="14"/>
        <v>0</v>
      </c>
      <c r="AF34" s="330">
        <f t="shared" si="10"/>
        <v>0</v>
      </c>
      <c r="AG34" s="312" t="s">
        <v>67</v>
      </c>
      <c r="AH34" s="313">
        <f t="shared" si="11"/>
        <v>0</v>
      </c>
      <c r="AI34" s="314">
        <f t="shared" si="15"/>
        <v>0</v>
      </c>
    </row>
    <row r="35" spans="1:35" s="185" customFormat="1" ht="26.25" customHeight="1" x14ac:dyDescent="0.25">
      <c r="A35" s="172">
        <f>'00.00 (v3)'!A37</f>
        <v>0</v>
      </c>
      <c r="B35" s="251">
        <f>'00.00 (v3)'!F37</f>
        <v>0</v>
      </c>
      <c r="C35" s="173">
        <f>'00.00 (v3)'!H37</f>
        <v>0</v>
      </c>
      <c r="D35" s="174"/>
      <c r="E35" s="175">
        <f t="shared" si="5"/>
        <v>0</v>
      </c>
      <c r="F35" s="176"/>
      <c r="G35" s="176"/>
      <c r="H35" s="177">
        <f t="shared" si="6"/>
        <v>0</v>
      </c>
      <c r="I35" s="261">
        <f>'00.00 (v3)'!P37</f>
        <v>0</v>
      </c>
      <c r="J35" s="179">
        <f t="shared" si="7"/>
        <v>0</v>
      </c>
      <c r="K35" s="180">
        <f>'00.00 (v3)'!Z37</f>
        <v>0</v>
      </c>
      <c r="L35" s="181">
        <f>'00.00 (v3)'!T37</f>
        <v>0</v>
      </c>
      <c r="M35" s="182">
        <f>'00.00 (v3)'!U37</f>
        <v>0</v>
      </c>
      <c r="N35" s="183">
        <f>'00.00 (v3)'!V37</f>
        <v>0</v>
      </c>
      <c r="O35" s="184">
        <f>'00.00 (v3)'!W37</f>
        <v>0</v>
      </c>
      <c r="P35" s="290">
        <f>'00.00 (v3)'!X37</f>
        <v>0</v>
      </c>
      <c r="Q35" s="291">
        <f>'00.00 (v3)'!Y37</f>
        <v>0</v>
      </c>
      <c r="R35" s="420">
        <f>'00.00 (v3)'!AB37</f>
        <v>0</v>
      </c>
      <c r="S35" s="421"/>
      <c r="T35" s="421"/>
      <c r="U35" s="421"/>
      <c r="V35" s="421"/>
      <c r="W35" s="189" t="s">
        <v>9</v>
      </c>
      <c r="X35" s="303"/>
      <c r="Y35" s="304" t="s">
        <v>67</v>
      </c>
      <c r="Z35" s="305"/>
      <c r="AA35" s="306">
        <f t="shared" si="13"/>
        <v>0</v>
      </c>
      <c r="AB35" s="307"/>
      <c r="AC35" s="308" t="s">
        <v>67</v>
      </c>
      <c r="AD35" s="309"/>
      <c r="AE35" s="310">
        <f t="shared" si="14"/>
        <v>0</v>
      </c>
      <c r="AF35" s="330">
        <f t="shared" si="10"/>
        <v>0</v>
      </c>
      <c r="AG35" s="312" t="s">
        <v>67</v>
      </c>
      <c r="AH35" s="313">
        <f t="shared" si="11"/>
        <v>0</v>
      </c>
      <c r="AI35" s="314">
        <f t="shared" si="15"/>
        <v>0</v>
      </c>
    </row>
    <row r="36" spans="1:35" s="185" customFormat="1" ht="26.25" customHeight="1" x14ac:dyDescent="0.25">
      <c r="A36" s="172">
        <f>'00.00 (v3)'!A38</f>
        <v>0</v>
      </c>
      <c r="B36" s="251">
        <f>'00.00 (v3)'!F38</f>
        <v>0</v>
      </c>
      <c r="C36" s="173">
        <f>'00.00 (v3)'!H38</f>
        <v>0</v>
      </c>
      <c r="D36" s="174"/>
      <c r="E36" s="175">
        <f t="shared" si="5"/>
        <v>0</v>
      </c>
      <c r="F36" s="176"/>
      <c r="G36" s="176"/>
      <c r="H36" s="177">
        <f t="shared" si="6"/>
        <v>0</v>
      </c>
      <c r="I36" s="261">
        <f>'00.00 (v3)'!P38</f>
        <v>0</v>
      </c>
      <c r="J36" s="179">
        <f t="shared" si="7"/>
        <v>0</v>
      </c>
      <c r="K36" s="180">
        <f>'00.00 (v3)'!Z38</f>
        <v>0</v>
      </c>
      <c r="L36" s="181">
        <f>'00.00 (v3)'!T38</f>
        <v>0</v>
      </c>
      <c r="M36" s="182">
        <f>'00.00 (v3)'!U38</f>
        <v>0</v>
      </c>
      <c r="N36" s="183">
        <f>'00.00 (v3)'!V38</f>
        <v>0</v>
      </c>
      <c r="O36" s="184">
        <f>'00.00 (v3)'!W38</f>
        <v>0</v>
      </c>
      <c r="P36" s="290">
        <f>'00.00 (v3)'!X38</f>
        <v>0</v>
      </c>
      <c r="Q36" s="291">
        <f>'00.00 (v3)'!Y38</f>
        <v>0</v>
      </c>
      <c r="R36" s="420">
        <f>'00.00 (v3)'!AB38</f>
        <v>0</v>
      </c>
      <c r="S36" s="421"/>
      <c r="T36" s="421"/>
      <c r="U36" s="421"/>
      <c r="V36" s="421"/>
      <c r="W36" s="189" t="s">
        <v>9</v>
      </c>
      <c r="X36" s="303"/>
      <c r="Y36" s="304" t="s">
        <v>67</v>
      </c>
      <c r="Z36" s="305"/>
      <c r="AA36" s="306">
        <f t="shared" si="13"/>
        <v>0</v>
      </c>
      <c r="AB36" s="307"/>
      <c r="AC36" s="308" t="s">
        <v>67</v>
      </c>
      <c r="AD36" s="309"/>
      <c r="AE36" s="310">
        <f t="shared" si="14"/>
        <v>0</v>
      </c>
      <c r="AF36" s="330">
        <f t="shared" si="10"/>
        <v>0</v>
      </c>
      <c r="AG36" s="312" t="s">
        <v>67</v>
      </c>
      <c r="AH36" s="313">
        <f t="shared" si="11"/>
        <v>0</v>
      </c>
      <c r="AI36" s="314">
        <f t="shared" si="15"/>
        <v>0</v>
      </c>
    </row>
    <row r="37" spans="1:35" s="185" customFormat="1" ht="26.25" customHeight="1" x14ac:dyDescent="0.25">
      <c r="A37" s="172">
        <f>'00.00 (v3)'!A39</f>
        <v>0</v>
      </c>
      <c r="B37" s="251">
        <f>'00.00 (v3)'!F39</f>
        <v>0</v>
      </c>
      <c r="C37" s="173">
        <f>'00.00 (v3)'!H39</f>
        <v>0</v>
      </c>
      <c r="D37" s="174"/>
      <c r="E37" s="175">
        <f t="shared" si="5"/>
        <v>0</v>
      </c>
      <c r="F37" s="176"/>
      <c r="G37" s="176"/>
      <c r="H37" s="177">
        <f t="shared" si="6"/>
        <v>0</v>
      </c>
      <c r="I37" s="261">
        <f>'00.00 (v3)'!P39</f>
        <v>0</v>
      </c>
      <c r="J37" s="179">
        <f t="shared" si="7"/>
        <v>0</v>
      </c>
      <c r="K37" s="180">
        <f>'00.00 (v3)'!Z39</f>
        <v>0</v>
      </c>
      <c r="L37" s="181">
        <f>'00.00 (v3)'!T39</f>
        <v>0</v>
      </c>
      <c r="M37" s="182">
        <f>'00.00 (v3)'!U39</f>
        <v>0</v>
      </c>
      <c r="N37" s="183">
        <f>'00.00 (v3)'!V39</f>
        <v>0</v>
      </c>
      <c r="O37" s="184">
        <f>'00.00 (v3)'!W39</f>
        <v>0</v>
      </c>
      <c r="P37" s="290">
        <f>'00.00 (v3)'!X39</f>
        <v>0</v>
      </c>
      <c r="Q37" s="291">
        <f>'00.00 (v3)'!Y39</f>
        <v>0</v>
      </c>
      <c r="R37" s="420">
        <f>'00.00 (v3)'!AB39</f>
        <v>0</v>
      </c>
      <c r="S37" s="421"/>
      <c r="T37" s="421"/>
      <c r="U37" s="421"/>
      <c r="V37" s="421"/>
      <c r="W37" s="189" t="s">
        <v>9</v>
      </c>
      <c r="X37" s="303"/>
      <c r="Y37" s="304" t="s">
        <v>67</v>
      </c>
      <c r="Z37" s="305"/>
      <c r="AA37" s="306">
        <f t="shared" si="13"/>
        <v>0</v>
      </c>
      <c r="AB37" s="307"/>
      <c r="AC37" s="308" t="s">
        <v>67</v>
      </c>
      <c r="AD37" s="309"/>
      <c r="AE37" s="310">
        <f t="shared" si="14"/>
        <v>0</v>
      </c>
      <c r="AF37" s="330">
        <f t="shared" si="10"/>
        <v>0</v>
      </c>
      <c r="AG37" s="312" t="s">
        <v>67</v>
      </c>
      <c r="AH37" s="313">
        <f t="shared" si="11"/>
        <v>0</v>
      </c>
      <c r="AI37" s="314">
        <f t="shared" si="15"/>
        <v>0</v>
      </c>
    </row>
    <row r="38" spans="1:35" s="185" customFormat="1" ht="26.25" customHeight="1" x14ac:dyDescent="0.25">
      <c r="A38" s="172">
        <f>'00.00 (v3)'!A40</f>
        <v>0</v>
      </c>
      <c r="B38" s="251">
        <f>'00.00 (v3)'!F40</f>
        <v>0</v>
      </c>
      <c r="C38" s="173">
        <f>'00.00 (v3)'!H40</f>
        <v>0</v>
      </c>
      <c r="D38" s="174"/>
      <c r="E38" s="175">
        <f t="shared" si="5"/>
        <v>0</v>
      </c>
      <c r="F38" s="176"/>
      <c r="G38" s="176"/>
      <c r="H38" s="177">
        <f t="shared" si="6"/>
        <v>0</v>
      </c>
      <c r="I38" s="261">
        <f>'00.00 (v3)'!P40</f>
        <v>0</v>
      </c>
      <c r="J38" s="179">
        <f t="shared" si="7"/>
        <v>0</v>
      </c>
      <c r="K38" s="180">
        <f>'00.00 (v3)'!Z40</f>
        <v>0</v>
      </c>
      <c r="L38" s="181">
        <f>'00.00 (v3)'!T40</f>
        <v>0</v>
      </c>
      <c r="M38" s="182">
        <f>'00.00 (v3)'!U40</f>
        <v>0</v>
      </c>
      <c r="N38" s="183">
        <f>'00.00 (v3)'!V40</f>
        <v>0</v>
      </c>
      <c r="O38" s="184">
        <f>'00.00 (v3)'!W40</f>
        <v>0</v>
      </c>
      <c r="P38" s="290">
        <f>'00.00 (v3)'!X40</f>
        <v>0</v>
      </c>
      <c r="Q38" s="291">
        <f>'00.00 (v3)'!Y40</f>
        <v>0</v>
      </c>
      <c r="R38" s="420">
        <f>'00.00 (v3)'!AB40</f>
        <v>0</v>
      </c>
      <c r="S38" s="421"/>
      <c r="T38" s="421"/>
      <c r="U38" s="421"/>
      <c r="V38" s="421"/>
      <c r="W38" s="189" t="s">
        <v>9</v>
      </c>
      <c r="X38" s="303"/>
      <c r="Y38" s="304" t="s">
        <v>67</v>
      </c>
      <c r="Z38" s="305"/>
      <c r="AA38" s="306">
        <f t="shared" si="13"/>
        <v>0</v>
      </c>
      <c r="AB38" s="307"/>
      <c r="AC38" s="308" t="s">
        <v>67</v>
      </c>
      <c r="AD38" s="309"/>
      <c r="AE38" s="310">
        <f t="shared" si="14"/>
        <v>0</v>
      </c>
      <c r="AF38" s="330">
        <f t="shared" si="10"/>
        <v>0</v>
      </c>
      <c r="AG38" s="312" t="s">
        <v>67</v>
      </c>
      <c r="AH38" s="313">
        <f t="shared" si="11"/>
        <v>0</v>
      </c>
      <c r="AI38" s="314">
        <f t="shared" si="15"/>
        <v>0</v>
      </c>
    </row>
    <row r="39" spans="1:35" s="185" customFormat="1" ht="26.25" customHeight="1" x14ac:dyDescent="0.25">
      <c r="A39" s="172">
        <f>'00.00 (v3)'!A41</f>
        <v>0</v>
      </c>
      <c r="B39" s="251">
        <f>'00.00 (v3)'!F41</f>
        <v>0</v>
      </c>
      <c r="C39" s="173">
        <f>'00.00 (v3)'!H41</f>
        <v>0</v>
      </c>
      <c r="D39" s="174"/>
      <c r="E39" s="175">
        <f t="shared" si="5"/>
        <v>0</v>
      </c>
      <c r="F39" s="176"/>
      <c r="G39" s="176"/>
      <c r="H39" s="177">
        <f t="shared" si="6"/>
        <v>0</v>
      </c>
      <c r="I39" s="261">
        <f>'00.00 (v3)'!P41</f>
        <v>0</v>
      </c>
      <c r="J39" s="179">
        <f t="shared" si="7"/>
        <v>0</v>
      </c>
      <c r="K39" s="180">
        <f>'00.00 (v3)'!Z41</f>
        <v>0</v>
      </c>
      <c r="L39" s="181">
        <f>'00.00 (v3)'!T41</f>
        <v>0</v>
      </c>
      <c r="M39" s="182">
        <f>'00.00 (v3)'!U41</f>
        <v>0</v>
      </c>
      <c r="N39" s="183">
        <f>'00.00 (v3)'!V41</f>
        <v>0</v>
      </c>
      <c r="O39" s="184">
        <f>'00.00 (v3)'!W41</f>
        <v>0</v>
      </c>
      <c r="P39" s="290">
        <f>'00.00 (v3)'!X41</f>
        <v>0</v>
      </c>
      <c r="Q39" s="291">
        <f>'00.00 (v3)'!Y41</f>
        <v>0</v>
      </c>
      <c r="R39" s="420">
        <f>'00.00 (v3)'!AB41</f>
        <v>0</v>
      </c>
      <c r="S39" s="421"/>
      <c r="T39" s="421"/>
      <c r="U39" s="421"/>
      <c r="V39" s="421"/>
      <c r="W39" s="189" t="s">
        <v>9</v>
      </c>
      <c r="X39" s="303"/>
      <c r="Y39" s="304" t="s">
        <v>67</v>
      </c>
      <c r="Z39" s="305"/>
      <c r="AA39" s="306">
        <f t="shared" si="13"/>
        <v>0</v>
      </c>
      <c r="AB39" s="307"/>
      <c r="AC39" s="308" t="s">
        <v>67</v>
      </c>
      <c r="AD39" s="309"/>
      <c r="AE39" s="310">
        <f t="shared" si="14"/>
        <v>0</v>
      </c>
      <c r="AF39" s="330">
        <f t="shared" si="10"/>
        <v>0</v>
      </c>
      <c r="AG39" s="312" t="s">
        <v>67</v>
      </c>
      <c r="AH39" s="313">
        <f t="shared" si="11"/>
        <v>0</v>
      </c>
      <c r="AI39" s="314">
        <f t="shared" si="15"/>
        <v>0</v>
      </c>
    </row>
    <row r="40" spans="1:35" s="185" customFormat="1" ht="26.25" customHeight="1" x14ac:dyDescent="0.25">
      <c r="A40" s="172">
        <f>'00.00 (v3)'!A42</f>
        <v>0</v>
      </c>
      <c r="B40" s="251">
        <f>'00.00 (v3)'!F42</f>
        <v>0</v>
      </c>
      <c r="C40" s="173">
        <f>'00.00 (v3)'!H42</f>
        <v>0</v>
      </c>
      <c r="D40" s="174"/>
      <c r="E40" s="175">
        <f t="shared" si="5"/>
        <v>0</v>
      </c>
      <c r="F40" s="176"/>
      <c r="G40" s="176"/>
      <c r="H40" s="177">
        <f t="shared" si="6"/>
        <v>0</v>
      </c>
      <c r="I40" s="261">
        <f>'00.00 (v3)'!P42</f>
        <v>0</v>
      </c>
      <c r="J40" s="179">
        <f t="shared" si="7"/>
        <v>0</v>
      </c>
      <c r="K40" s="180">
        <f>'00.00 (v3)'!Z42</f>
        <v>0</v>
      </c>
      <c r="L40" s="181">
        <f>'00.00 (v3)'!T42</f>
        <v>0</v>
      </c>
      <c r="M40" s="182">
        <f>'00.00 (v3)'!U42</f>
        <v>0</v>
      </c>
      <c r="N40" s="183">
        <f>'00.00 (v3)'!V42</f>
        <v>0</v>
      </c>
      <c r="O40" s="184">
        <f>'00.00 (v3)'!W42</f>
        <v>0</v>
      </c>
      <c r="P40" s="290">
        <f>'00.00 (v3)'!X42</f>
        <v>0</v>
      </c>
      <c r="Q40" s="291">
        <f>'00.00 (v3)'!Y42</f>
        <v>0</v>
      </c>
      <c r="R40" s="420">
        <f>'00.00 (v3)'!AB42</f>
        <v>0</v>
      </c>
      <c r="S40" s="421"/>
      <c r="T40" s="421"/>
      <c r="U40" s="421"/>
      <c r="V40" s="421"/>
      <c r="W40" s="189" t="s">
        <v>9</v>
      </c>
      <c r="X40" s="303"/>
      <c r="Y40" s="304" t="s">
        <v>67</v>
      </c>
      <c r="Z40" s="305"/>
      <c r="AA40" s="306">
        <f t="shared" si="13"/>
        <v>0</v>
      </c>
      <c r="AB40" s="307"/>
      <c r="AC40" s="308" t="s">
        <v>67</v>
      </c>
      <c r="AD40" s="309"/>
      <c r="AE40" s="310">
        <f t="shared" si="14"/>
        <v>0</v>
      </c>
      <c r="AF40" s="330">
        <f t="shared" si="10"/>
        <v>0</v>
      </c>
      <c r="AG40" s="312" t="s">
        <v>67</v>
      </c>
      <c r="AH40" s="313">
        <f t="shared" si="11"/>
        <v>0</v>
      </c>
      <c r="AI40" s="314">
        <f t="shared" si="15"/>
        <v>0</v>
      </c>
    </row>
    <row r="41" spans="1:35" s="185" customFormat="1" ht="26.25" customHeight="1" x14ac:dyDescent="0.25">
      <c r="A41" s="172">
        <f>'00.00 (v3)'!A43</f>
        <v>0</v>
      </c>
      <c r="B41" s="251">
        <f>'00.00 (v3)'!F43</f>
        <v>0</v>
      </c>
      <c r="C41" s="173">
        <f>'00.00 (v3)'!H43</f>
        <v>0</v>
      </c>
      <c r="D41" s="174"/>
      <c r="E41" s="175">
        <f t="shared" si="5"/>
        <v>0</v>
      </c>
      <c r="F41" s="176"/>
      <c r="G41" s="176"/>
      <c r="H41" s="177">
        <f t="shared" si="6"/>
        <v>0</v>
      </c>
      <c r="I41" s="261">
        <f>'00.00 (v3)'!P43</f>
        <v>0</v>
      </c>
      <c r="J41" s="179">
        <f t="shared" si="7"/>
        <v>0</v>
      </c>
      <c r="K41" s="180">
        <f>'00.00 (v3)'!Z43</f>
        <v>0</v>
      </c>
      <c r="L41" s="181">
        <f>'00.00 (v3)'!T43</f>
        <v>0</v>
      </c>
      <c r="M41" s="182">
        <f>'00.00 (v3)'!U43</f>
        <v>0</v>
      </c>
      <c r="N41" s="183">
        <f>'00.00 (v3)'!V43</f>
        <v>0</v>
      </c>
      <c r="O41" s="184">
        <f>'00.00 (v3)'!W43</f>
        <v>0</v>
      </c>
      <c r="P41" s="290">
        <f>'00.00 (v3)'!X43</f>
        <v>0</v>
      </c>
      <c r="Q41" s="291">
        <f>'00.00 (v3)'!Y43</f>
        <v>0</v>
      </c>
      <c r="R41" s="420">
        <f>'00.00 (v3)'!AB43</f>
        <v>0</v>
      </c>
      <c r="S41" s="421"/>
      <c r="T41" s="421"/>
      <c r="U41" s="421"/>
      <c r="V41" s="421"/>
      <c r="W41" s="189" t="s">
        <v>9</v>
      </c>
      <c r="X41" s="303"/>
      <c r="Y41" s="304" t="s">
        <v>67</v>
      </c>
      <c r="Z41" s="305"/>
      <c r="AA41" s="306">
        <f t="shared" si="13"/>
        <v>0</v>
      </c>
      <c r="AB41" s="307"/>
      <c r="AC41" s="308" t="s">
        <v>67</v>
      </c>
      <c r="AD41" s="309"/>
      <c r="AE41" s="310">
        <f t="shared" si="14"/>
        <v>0</v>
      </c>
      <c r="AF41" s="330">
        <f t="shared" si="10"/>
        <v>0</v>
      </c>
      <c r="AG41" s="312" t="s">
        <v>67</v>
      </c>
      <c r="AH41" s="313">
        <f t="shared" si="11"/>
        <v>0</v>
      </c>
      <c r="AI41" s="314">
        <f t="shared" si="15"/>
        <v>0</v>
      </c>
    </row>
    <row r="42" spans="1:35" s="185" customFormat="1" ht="26.25" customHeight="1" x14ac:dyDescent="0.25">
      <c r="A42" s="172">
        <f>'00.00 (v3)'!A44</f>
        <v>0</v>
      </c>
      <c r="B42" s="251">
        <f>'00.00 (v3)'!F44</f>
        <v>0</v>
      </c>
      <c r="C42" s="173">
        <f>'00.00 (v3)'!H44</f>
        <v>0</v>
      </c>
      <c r="D42" s="174"/>
      <c r="E42" s="175">
        <f t="shared" si="5"/>
        <v>0</v>
      </c>
      <c r="F42" s="176"/>
      <c r="G42" s="176"/>
      <c r="H42" s="177">
        <f t="shared" si="6"/>
        <v>0</v>
      </c>
      <c r="I42" s="261">
        <f>'00.00 (v3)'!P44</f>
        <v>0</v>
      </c>
      <c r="J42" s="179">
        <f t="shared" si="7"/>
        <v>0</v>
      </c>
      <c r="K42" s="180">
        <f>'00.00 (v3)'!Z44</f>
        <v>0</v>
      </c>
      <c r="L42" s="181">
        <f>'00.00 (v3)'!T44</f>
        <v>0</v>
      </c>
      <c r="M42" s="182">
        <f>'00.00 (v3)'!U44</f>
        <v>0</v>
      </c>
      <c r="N42" s="183">
        <f>'00.00 (v3)'!V44</f>
        <v>0</v>
      </c>
      <c r="O42" s="184">
        <f>'00.00 (v3)'!W44</f>
        <v>0</v>
      </c>
      <c r="P42" s="290">
        <f>'00.00 (v3)'!X44</f>
        <v>0</v>
      </c>
      <c r="Q42" s="291">
        <f>'00.00 (v3)'!Y44</f>
        <v>0</v>
      </c>
      <c r="R42" s="420">
        <f>'00.00 (v3)'!AB44</f>
        <v>0</v>
      </c>
      <c r="S42" s="421"/>
      <c r="T42" s="421"/>
      <c r="U42" s="421"/>
      <c r="V42" s="421"/>
      <c r="W42" s="189" t="s">
        <v>9</v>
      </c>
      <c r="X42" s="303"/>
      <c r="Y42" s="304" t="s">
        <v>67</v>
      </c>
      <c r="Z42" s="305"/>
      <c r="AA42" s="306">
        <f t="shared" si="13"/>
        <v>0</v>
      </c>
      <c r="AB42" s="307"/>
      <c r="AC42" s="308" t="s">
        <v>67</v>
      </c>
      <c r="AD42" s="309"/>
      <c r="AE42" s="310">
        <f t="shared" si="14"/>
        <v>0</v>
      </c>
      <c r="AF42" s="330">
        <f t="shared" si="10"/>
        <v>0</v>
      </c>
      <c r="AG42" s="312" t="s">
        <v>67</v>
      </c>
      <c r="AH42" s="313">
        <f t="shared" si="11"/>
        <v>0</v>
      </c>
      <c r="AI42" s="314">
        <f t="shared" si="15"/>
        <v>0</v>
      </c>
    </row>
    <row r="43" spans="1:35" s="185" customFormat="1" ht="26.25" customHeight="1" x14ac:dyDescent="0.25">
      <c r="A43" s="172">
        <f>'00.00 (v3)'!A45</f>
        <v>0</v>
      </c>
      <c r="B43" s="251">
        <f>'00.00 (v3)'!F45</f>
        <v>0</v>
      </c>
      <c r="C43" s="173">
        <f>'00.00 (v3)'!H45</f>
        <v>0</v>
      </c>
      <c r="D43" s="174"/>
      <c r="E43" s="175">
        <f t="shared" si="5"/>
        <v>0</v>
      </c>
      <c r="F43" s="176"/>
      <c r="G43" s="176"/>
      <c r="H43" s="177">
        <f t="shared" si="6"/>
        <v>0</v>
      </c>
      <c r="I43" s="261">
        <f>'00.00 (v3)'!P45</f>
        <v>0</v>
      </c>
      <c r="J43" s="179">
        <f t="shared" si="7"/>
        <v>0</v>
      </c>
      <c r="K43" s="180">
        <f>'00.00 (v3)'!Z45</f>
        <v>0</v>
      </c>
      <c r="L43" s="181">
        <f>'00.00 (v3)'!T45</f>
        <v>0</v>
      </c>
      <c r="M43" s="182">
        <f>'00.00 (v3)'!U45</f>
        <v>0</v>
      </c>
      <c r="N43" s="183">
        <f>'00.00 (v3)'!V45</f>
        <v>0</v>
      </c>
      <c r="O43" s="184">
        <f>'00.00 (v3)'!W45</f>
        <v>0</v>
      </c>
      <c r="P43" s="290">
        <f>'00.00 (v3)'!X45</f>
        <v>0</v>
      </c>
      <c r="Q43" s="291">
        <f>'00.00 (v3)'!Y45</f>
        <v>0</v>
      </c>
      <c r="R43" s="420">
        <f>'00.00 (v3)'!AB45</f>
        <v>0</v>
      </c>
      <c r="S43" s="421"/>
      <c r="T43" s="421"/>
      <c r="U43" s="421"/>
      <c r="V43" s="421"/>
      <c r="W43" s="189" t="s">
        <v>9</v>
      </c>
      <c r="X43" s="303"/>
      <c r="Y43" s="304" t="s">
        <v>67</v>
      </c>
      <c r="Z43" s="305"/>
      <c r="AA43" s="306">
        <f t="shared" si="13"/>
        <v>0</v>
      </c>
      <c r="AB43" s="307"/>
      <c r="AC43" s="308" t="s">
        <v>67</v>
      </c>
      <c r="AD43" s="309"/>
      <c r="AE43" s="310">
        <f t="shared" si="14"/>
        <v>0</v>
      </c>
      <c r="AF43" s="330">
        <f t="shared" si="10"/>
        <v>0</v>
      </c>
      <c r="AG43" s="312" t="s">
        <v>67</v>
      </c>
      <c r="AH43" s="313">
        <f t="shared" si="11"/>
        <v>0</v>
      </c>
      <c r="AI43" s="314">
        <f t="shared" si="15"/>
        <v>0</v>
      </c>
    </row>
    <row r="44" spans="1:35" s="185" customFormat="1" ht="26.25" customHeight="1" x14ac:dyDescent="0.25">
      <c r="A44" s="172">
        <f>'00.00 (v3)'!A46</f>
        <v>0</v>
      </c>
      <c r="B44" s="251">
        <f>'00.00 (v3)'!F46</f>
        <v>0</v>
      </c>
      <c r="C44" s="173">
        <f>'00.00 (v3)'!H46</f>
        <v>0</v>
      </c>
      <c r="D44" s="174"/>
      <c r="E44" s="175">
        <f t="shared" si="5"/>
        <v>0</v>
      </c>
      <c r="F44" s="176"/>
      <c r="G44" s="176"/>
      <c r="H44" s="177">
        <f t="shared" si="6"/>
        <v>0</v>
      </c>
      <c r="I44" s="261">
        <f>'00.00 (v3)'!P46</f>
        <v>0</v>
      </c>
      <c r="J44" s="179">
        <f t="shared" si="7"/>
        <v>0</v>
      </c>
      <c r="K44" s="180">
        <f>'00.00 (v3)'!Z46</f>
        <v>0</v>
      </c>
      <c r="L44" s="181">
        <f>'00.00 (v3)'!T46</f>
        <v>0</v>
      </c>
      <c r="M44" s="182">
        <f>'00.00 (v3)'!U46</f>
        <v>0</v>
      </c>
      <c r="N44" s="183">
        <f>'00.00 (v3)'!V46</f>
        <v>0</v>
      </c>
      <c r="O44" s="184">
        <f>'00.00 (v3)'!W46</f>
        <v>0</v>
      </c>
      <c r="P44" s="290">
        <f>'00.00 (v3)'!X46</f>
        <v>0</v>
      </c>
      <c r="Q44" s="291">
        <f>'00.00 (v3)'!Y46</f>
        <v>0</v>
      </c>
      <c r="R44" s="420">
        <f>'00.00 (v3)'!AB46</f>
        <v>0</v>
      </c>
      <c r="S44" s="421"/>
      <c r="T44" s="421"/>
      <c r="U44" s="421"/>
      <c r="V44" s="421"/>
      <c r="W44" s="189" t="s">
        <v>9</v>
      </c>
      <c r="X44" s="303"/>
      <c r="Y44" s="304" t="s">
        <v>67</v>
      </c>
      <c r="Z44" s="305"/>
      <c r="AA44" s="306">
        <f t="shared" si="13"/>
        <v>0</v>
      </c>
      <c r="AB44" s="307"/>
      <c r="AC44" s="308" t="s">
        <v>67</v>
      </c>
      <c r="AD44" s="309"/>
      <c r="AE44" s="310">
        <f t="shared" si="14"/>
        <v>0</v>
      </c>
      <c r="AF44" s="330">
        <f t="shared" si="10"/>
        <v>0</v>
      </c>
      <c r="AG44" s="312" t="s">
        <v>67</v>
      </c>
      <c r="AH44" s="313">
        <f t="shared" si="11"/>
        <v>0</v>
      </c>
      <c r="AI44" s="314">
        <f t="shared" si="15"/>
        <v>0</v>
      </c>
    </row>
    <row r="45" spans="1:35" s="185" customFormat="1" ht="26.25" customHeight="1" x14ac:dyDescent="0.25">
      <c r="A45" s="172">
        <f>'00.00 (v3)'!A47</f>
        <v>0</v>
      </c>
      <c r="B45" s="251">
        <f>'00.00 (v3)'!F47</f>
        <v>0</v>
      </c>
      <c r="C45" s="173">
        <f>'00.00 (v3)'!H47</f>
        <v>0</v>
      </c>
      <c r="D45" s="174"/>
      <c r="E45" s="175">
        <f t="shared" si="5"/>
        <v>0</v>
      </c>
      <c r="F45" s="176"/>
      <c r="G45" s="176"/>
      <c r="H45" s="177">
        <f t="shared" si="6"/>
        <v>0</v>
      </c>
      <c r="I45" s="261">
        <f>'00.00 (v3)'!P47</f>
        <v>0</v>
      </c>
      <c r="J45" s="179">
        <f t="shared" si="7"/>
        <v>0</v>
      </c>
      <c r="K45" s="180">
        <f>'00.00 (v3)'!Z47</f>
        <v>0</v>
      </c>
      <c r="L45" s="181">
        <f>'00.00 (v3)'!T47</f>
        <v>0</v>
      </c>
      <c r="M45" s="182">
        <f>'00.00 (v3)'!U47</f>
        <v>0</v>
      </c>
      <c r="N45" s="183">
        <f>'00.00 (v3)'!V47</f>
        <v>0</v>
      </c>
      <c r="O45" s="184">
        <f>'00.00 (v3)'!W47</f>
        <v>0</v>
      </c>
      <c r="P45" s="290">
        <f>'00.00 (v3)'!X47</f>
        <v>0</v>
      </c>
      <c r="Q45" s="291">
        <f>'00.00 (v3)'!Y47</f>
        <v>0</v>
      </c>
      <c r="R45" s="420">
        <f>'00.00 (v3)'!AB47</f>
        <v>0</v>
      </c>
      <c r="S45" s="421"/>
      <c r="T45" s="421"/>
      <c r="U45" s="421"/>
      <c r="V45" s="421"/>
      <c r="W45" s="189" t="s">
        <v>9</v>
      </c>
      <c r="X45" s="303"/>
      <c r="Y45" s="304" t="s">
        <v>67</v>
      </c>
      <c r="Z45" s="305"/>
      <c r="AA45" s="306">
        <f t="shared" si="13"/>
        <v>0</v>
      </c>
      <c r="AB45" s="307"/>
      <c r="AC45" s="308" t="s">
        <v>67</v>
      </c>
      <c r="AD45" s="309"/>
      <c r="AE45" s="310">
        <f t="shared" si="14"/>
        <v>0</v>
      </c>
      <c r="AF45" s="330">
        <f t="shared" si="10"/>
        <v>0</v>
      </c>
      <c r="AG45" s="312" t="s">
        <v>67</v>
      </c>
      <c r="AH45" s="313">
        <f t="shared" si="11"/>
        <v>0</v>
      </c>
      <c r="AI45" s="314">
        <f t="shared" si="15"/>
        <v>0</v>
      </c>
    </row>
    <row r="46" spans="1:35" s="185" customFormat="1" ht="26.25" customHeight="1" x14ac:dyDescent="0.25">
      <c r="A46" s="172">
        <f>'00.00 (v3)'!A48</f>
        <v>0</v>
      </c>
      <c r="B46" s="251">
        <f>'00.00 (v3)'!F48</f>
        <v>0</v>
      </c>
      <c r="C46" s="173">
        <f>'00.00 (v3)'!H48</f>
        <v>0</v>
      </c>
      <c r="D46" s="174"/>
      <c r="E46" s="175">
        <f t="shared" si="5"/>
        <v>0</v>
      </c>
      <c r="F46" s="176"/>
      <c r="G46" s="176"/>
      <c r="H46" s="177">
        <f t="shared" si="6"/>
        <v>0</v>
      </c>
      <c r="I46" s="261">
        <f>'00.00 (v3)'!P48</f>
        <v>0</v>
      </c>
      <c r="J46" s="179">
        <f t="shared" si="7"/>
        <v>0</v>
      </c>
      <c r="K46" s="180">
        <f>'00.00 (v3)'!Z48</f>
        <v>0</v>
      </c>
      <c r="L46" s="181">
        <f>'00.00 (v3)'!T48</f>
        <v>0</v>
      </c>
      <c r="M46" s="182">
        <f>'00.00 (v3)'!U48</f>
        <v>0</v>
      </c>
      <c r="N46" s="183">
        <f>'00.00 (v3)'!V48</f>
        <v>0</v>
      </c>
      <c r="O46" s="184">
        <f>'00.00 (v3)'!W48</f>
        <v>0</v>
      </c>
      <c r="P46" s="290">
        <f>'00.00 (v3)'!X48</f>
        <v>0</v>
      </c>
      <c r="Q46" s="291">
        <f>'00.00 (v3)'!Y48</f>
        <v>0</v>
      </c>
      <c r="R46" s="420">
        <f>'00.00 (v3)'!AB48</f>
        <v>0</v>
      </c>
      <c r="S46" s="421"/>
      <c r="T46" s="421"/>
      <c r="U46" s="421"/>
      <c r="V46" s="421"/>
      <c r="W46" s="189" t="s">
        <v>9</v>
      </c>
      <c r="X46" s="303"/>
      <c r="Y46" s="304" t="s">
        <v>67</v>
      </c>
      <c r="Z46" s="305"/>
      <c r="AA46" s="306">
        <f t="shared" si="13"/>
        <v>0</v>
      </c>
      <c r="AB46" s="307"/>
      <c r="AC46" s="308" t="s">
        <v>67</v>
      </c>
      <c r="AD46" s="309"/>
      <c r="AE46" s="310">
        <f t="shared" si="14"/>
        <v>0</v>
      </c>
      <c r="AF46" s="330">
        <f t="shared" si="10"/>
        <v>0</v>
      </c>
      <c r="AG46" s="312" t="s">
        <v>67</v>
      </c>
      <c r="AH46" s="313">
        <f t="shared" si="11"/>
        <v>0</v>
      </c>
      <c r="AI46" s="314">
        <f t="shared" si="15"/>
        <v>0</v>
      </c>
    </row>
    <row r="47" spans="1:35" s="185" customFormat="1" ht="26.25" customHeight="1" x14ac:dyDescent="0.25">
      <c r="A47" s="172">
        <f>'00.00 (v3)'!A49</f>
        <v>0</v>
      </c>
      <c r="B47" s="251">
        <f>'00.00 (v3)'!F49</f>
        <v>0</v>
      </c>
      <c r="C47" s="173">
        <f>'00.00 (v3)'!H49</f>
        <v>0</v>
      </c>
      <c r="D47" s="174"/>
      <c r="E47" s="175">
        <f t="shared" si="5"/>
        <v>0</v>
      </c>
      <c r="F47" s="176"/>
      <c r="G47" s="176"/>
      <c r="H47" s="177">
        <f t="shared" si="6"/>
        <v>0</v>
      </c>
      <c r="I47" s="261">
        <f>'00.00 (v3)'!P49</f>
        <v>0</v>
      </c>
      <c r="J47" s="179">
        <f t="shared" si="7"/>
        <v>0</v>
      </c>
      <c r="K47" s="180">
        <f>'00.00 (v3)'!Z49</f>
        <v>0</v>
      </c>
      <c r="L47" s="181">
        <f>'00.00 (v3)'!T49</f>
        <v>0</v>
      </c>
      <c r="M47" s="182">
        <f>'00.00 (v3)'!U49</f>
        <v>0</v>
      </c>
      <c r="N47" s="183">
        <f>'00.00 (v3)'!V49</f>
        <v>0</v>
      </c>
      <c r="O47" s="184">
        <f>'00.00 (v3)'!W49</f>
        <v>0</v>
      </c>
      <c r="P47" s="290">
        <f>'00.00 (v3)'!X49</f>
        <v>0</v>
      </c>
      <c r="Q47" s="291">
        <f>'00.00 (v3)'!Y49</f>
        <v>0</v>
      </c>
      <c r="R47" s="420">
        <f>'00.00 (v3)'!AB49</f>
        <v>0</v>
      </c>
      <c r="S47" s="421"/>
      <c r="T47" s="421"/>
      <c r="U47" s="421"/>
      <c r="V47" s="421"/>
      <c r="W47" s="189" t="s">
        <v>9</v>
      </c>
      <c r="X47" s="303"/>
      <c r="Y47" s="304" t="s">
        <v>67</v>
      </c>
      <c r="Z47" s="305"/>
      <c r="AA47" s="306">
        <f t="shared" si="13"/>
        <v>0</v>
      </c>
      <c r="AB47" s="307"/>
      <c r="AC47" s="308" t="s">
        <v>67</v>
      </c>
      <c r="AD47" s="309"/>
      <c r="AE47" s="310">
        <f t="shared" si="14"/>
        <v>0</v>
      </c>
      <c r="AF47" s="330">
        <f t="shared" si="10"/>
        <v>0</v>
      </c>
      <c r="AG47" s="312" t="s">
        <v>67</v>
      </c>
      <c r="AH47" s="313">
        <f t="shared" si="11"/>
        <v>0</v>
      </c>
      <c r="AI47" s="314">
        <f t="shared" si="15"/>
        <v>0</v>
      </c>
    </row>
    <row r="48" spans="1:35" s="185" customFormat="1" ht="26.25" customHeight="1" x14ac:dyDescent="0.25">
      <c r="A48" s="172">
        <f>'00.00 (v3)'!A50</f>
        <v>0</v>
      </c>
      <c r="B48" s="251">
        <f>'00.00 (v3)'!F50</f>
        <v>0</v>
      </c>
      <c r="C48" s="173">
        <f>'00.00 (v3)'!H50</f>
        <v>0</v>
      </c>
      <c r="D48" s="174"/>
      <c r="E48" s="175">
        <f t="shared" si="5"/>
        <v>0</v>
      </c>
      <c r="F48" s="176"/>
      <c r="G48" s="176"/>
      <c r="H48" s="177">
        <f t="shared" si="6"/>
        <v>0</v>
      </c>
      <c r="I48" s="261">
        <f>'00.00 (v3)'!P50</f>
        <v>0</v>
      </c>
      <c r="J48" s="179">
        <f t="shared" si="7"/>
        <v>0</v>
      </c>
      <c r="K48" s="180">
        <f>'00.00 (v3)'!Z50</f>
        <v>0</v>
      </c>
      <c r="L48" s="181">
        <f>'00.00 (v3)'!T50</f>
        <v>0</v>
      </c>
      <c r="M48" s="182">
        <f>'00.00 (v3)'!U50</f>
        <v>0</v>
      </c>
      <c r="N48" s="183">
        <f>'00.00 (v3)'!V50</f>
        <v>0</v>
      </c>
      <c r="O48" s="184">
        <f>'00.00 (v3)'!W50</f>
        <v>0</v>
      </c>
      <c r="P48" s="290">
        <f>'00.00 (v3)'!X50</f>
        <v>0</v>
      </c>
      <c r="Q48" s="291">
        <f>'00.00 (v3)'!Y50</f>
        <v>0</v>
      </c>
      <c r="R48" s="420">
        <f>'00.00 (v3)'!AB50</f>
        <v>0</v>
      </c>
      <c r="S48" s="421"/>
      <c r="T48" s="421"/>
      <c r="U48" s="421"/>
      <c r="V48" s="421"/>
      <c r="W48" s="189" t="s">
        <v>9</v>
      </c>
      <c r="X48" s="303"/>
      <c r="Y48" s="304" t="s">
        <v>67</v>
      </c>
      <c r="Z48" s="305"/>
      <c r="AA48" s="306">
        <f t="shared" si="13"/>
        <v>0</v>
      </c>
      <c r="AB48" s="307"/>
      <c r="AC48" s="308" t="s">
        <v>67</v>
      </c>
      <c r="AD48" s="309"/>
      <c r="AE48" s="310">
        <f t="shared" si="14"/>
        <v>0</v>
      </c>
      <c r="AF48" s="330">
        <f t="shared" si="10"/>
        <v>0</v>
      </c>
      <c r="AG48" s="312" t="s">
        <v>67</v>
      </c>
      <c r="AH48" s="313">
        <f t="shared" si="11"/>
        <v>0</v>
      </c>
      <c r="AI48" s="314">
        <f t="shared" si="15"/>
        <v>0</v>
      </c>
    </row>
    <row r="49" spans="1:35" s="185" customFormat="1" ht="26.25" customHeight="1" x14ac:dyDescent="0.25">
      <c r="A49" s="172">
        <f>'00.00 (v3)'!A51</f>
        <v>0.41666666666666669</v>
      </c>
      <c r="B49" s="251" t="str">
        <f>'00.00 (v3)'!F51</f>
        <v>TBD</v>
      </c>
      <c r="C49" s="173">
        <f>'00.00 (v3)'!H51</f>
        <v>0</v>
      </c>
      <c r="D49" s="174"/>
      <c r="E49" s="175">
        <f t="shared" si="5"/>
        <v>0</v>
      </c>
      <c r="F49" s="176"/>
      <c r="G49" s="176"/>
      <c r="H49" s="177">
        <f t="shared" si="6"/>
        <v>0</v>
      </c>
      <c r="I49" s="261">
        <f>'00.00 (v3)'!P51</f>
        <v>0</v>
      </c>
      <c r="J49" s="179">
        <f t="shared" si="7"/>
        <v>0</v>
      </c>
      <c r="K49" s="180">
        <f>'00.00 (v3)'!Z51</f>
        <v>0</v>
      </c>
      <c r="L49" s="181">
        <f>'00.00 (v3)'!T51</f>
        <v>0</v>
      </c>
      <c r="M49" s="182">
        <f>'00.00 (v3)'!U51</f>
        <v>0</v>
      </c>
      <c r="N49" s="183">
        <f>'00.00 (v3)'!V51</f>
        <v>0</v>
      </c>
      <c r="O49" s="184">
        <f>'00.00 (v3)'!W51</f>
        <v>0</v>
      </c>
      <c r="P49" s="290">
        <f>'00.00 (v3)'!X51</f>
        <v>0</v>
      </c>
      <c r="Q49" s="291">
        <f>'00.00 (v3)'!Y51</f>
        <v>0</v>
      </c>
      <c r="R49" s="420">
        <f>'00.00 (v3)'!AB51</f>
        <v>0</v>
      </c>
      <c r="S49" s="421"/>
      <c r="T49" s="421"/>
      <c r="U49" s="421"/>
      <c r="V49" s="421"/>
      <c r="W49" s="189" t="s">
        <v>9</v>
      </c>
      <c r="X49" s="303"/>
      <c r="Y49" s="304" t="s">
        <v>67</v>
      </c>
      <c r="Z49" s="305"/>
      <c r="AA49" s="306">
        <f t="shared" si="13"/>
        <v>0</v>
      </c>
      <c r="AB49" s="307"/>
      <c r="AC49" s="308" t="s">
        <v>67</v>
      </c>
      <c r="AD49" s="309"/>
      <c r="AE49" s="310">
        <f t="shared" si="14"/>
        <v>0</v>
      </c>
      <c r="AF49" s="330">
        <f t="shared" si="10"/>
        <v>0</v>
      </c>
      <c r="AG49" s="312" t="s">
        <v>67</v>
      </c>
      <c r="AH49" s="313">
        <f t="shared" si="11"/>
        <v>0</v>
      </c>
      <c r="AI49" s="314">
        <f t="shared" si="15"/>
        <v>0</v>
      </c>
    </row>
    <row r="50" spans="1:35" s="185" customFormat="1" ht="26.25" customHeight="1" x14ac:dyDescent="0.25">
      <c r="A50" s="172">
        <f>'00.00 (v3)'!A52</f>
        <v>0.45833333333333331</v>
      </c>
      <c r="B50" s="251" t="str">
        <f>'00.00 (v3)'!F52</f>
        <v>TBD</v>
      </c>
      <c r="C50" s="173">
        <f>'00.00 (v3)'!H52</f>
        <v>0</v>
      </c>
      <c r="D50" s="174"/>
      <c r="E50" s="175">
        <f t="shared" si="5"/>
        <v>0</v>
      </c>
      <c r="F50" s="176"/>
      <c r="G50" s="176"/>
      <c r="H50" s="177">
        <f t="shared" si="6"/>
        <v>0</v>
      </c>
      <c r="I50" s="261">
        <f>'00.00 (v3)'!P52</f>
        <v>0</v>
      </c>
      <c r="J50" s="179">
        <f t="shared" si="7"/>
        <v>0</v>
      </c>
      <c r="K50" s="180">
        <f>'00.00 (v3)'!Z52</f>
        <v>0</v>
      </c>
      <c r="L50" s="181">
        <f>'00.00 (v3)'!T52</f>
        <v>0</v>
      </c>
      <c r="M50" s="182">
        <f>'00.00 (v3)'!U52</f>
        <v>0</v>
      </c>
      <c r="N50" s="183">
        <f>'00.00 (v3)'!V52</f>
        <v>0</v>
      </c>
      <c r="O50" s="184">
        <f>'00.00 (v3)'!W52</f>
        <v>0</v>
      </c>
      <c r="P50" s="290">
        <f>'00.00 (v3)'!X52</f>
        <v>0</v>
      </c>
      <c r="Q50" s="291">
        <f>'00.00 (v3)'!Y52</f>
        <v>0</v>
      </c>
      <c r="R50" s="420">
        <f>'00.00 (v3)'!AB52</f>
        <v>0</v>
      </c>
      <c r="S50" s="421"/>
      <c r="T50" s="421"/>
      <c r="U50" s="421"/>
      <c r="V50" s="421"/>
      <c r="W50" s="189" t="s">
        <v>9</v>
      </c>
      <c r="X50" s="303"/>
      <c r="Y50" s="304" t="s">
        <v>67</v>
      </c>
      <c r="Z50" s="305"/>
      <c r="AA50" s="306">
        <f t="shared" si="13"/>
        <v>0</v>
      </c>
      <c r="AB50" s="307"/>
      <c r="AC50" s="308" t="s">
        <v>67</v>
      </c>
      <c r="AD50" s="309"/>
      <c r="AE50" s="310">
        <f t="shared" si="14"/>
        <v>0</v>
      </c>
      <c r="AF50" s="330">
        <f t="shared" si="10"/>
        <v>0</v>
      </c>
      <c r="AG50" s="312" t="s">
        <v>67</v>
      </c>
      <c r="AH50" s="313">
        <f t="shared" si="11"/>
        <v>0</v>
      </c>
      <c r="AI50" s="314">
        <f t="shared" si="15"/>
        <v>0</v>
      </c>
    </row>
    <row r="51" spans="1:35" s="185" customFormat="1" ht="26.25" customHeight="1" x14ac:dyDescent="0.25">
      <c r="A51" s="172">
        <f>'00.00 (v3)'!A53</f>
        <v>0.5</v>
      </c>
      <c r="B51" s="251" t="str">
        <f>'00.00 (v3)'!F53</f>
        <v>TBD</v>
      </c>
      <c r="C51" s="173">
        <f>'00.00 (v3)'!H53</f>
        <v>0</v>
      </c>
      <c r="D51" s="174"/>
      <c r="E51" s="175">
        <f t="shared" si="5"/>
        <v>0</v>
      </c>
      <c r="F51" s="176"/>
      <c r="G51" s="176"/>
      <c r="H51" s="177">
        <f t="shared" si="6"/>
        <v>0</v>
      </c>
      <c r="I51" s="261">
        <f>'00.00 (v3)'!P53</f>
        <v>0</v>
      </c>
      <c r="J51" s="179">
        <f t="shared" si="7"/>
        <v>0</v>
      </c>
      <c r="K51" s="180">
        <f>'00.00 (v3)'!Z53</f>
        <v>0</v>
      </c>
      <c r="L51" s="181">
        <f>'00.00 (v3)'!T53</f>
        <v>0</v>
      </c>
      <c r="M51" s="182">
        <f>'00.00 (v3)'!U53</f>
        <v>0</v>
      </c>
      <c r="N51" s="183">
        <f>'00.00 (v3)'!V53</f>
        <v>0</v>
      </c>
      <c r="O51" s="184">
        <f>'00.00 (v3)'!W53</f>
        <v>0</v>
      </c>
      <c r="P51" s="290">
        <f>'00.00 (v3)'!X53</f>
        <v>0</v>
      </c>
      <c r="Q51" s="291">
        <f>'00.00 (v3)'!Y53</f>
        <v>0</v>
      </c>
      <c r="R51" s="420">
        <f>'00.00 (v3)'!AB53</f>
        <v>0</v>
      </c>
      <c r="S51" s="421"/>
      <c r="T51" s="421"/>
      <c r="U51" s="421"/>
      <c r="V51" s="421"/>
      <c r="W51" s="189" t="s">
        <v>9</v>
      </c>
      <c r="X51" s="303"/>
      <c r="Y51" s="304" t="s">
        <v>67</v>
      </c>
      <c r="Z51" s="305"/>
      <c r="AA51" s="306">
        <f t="shared" si="13"/>
        <v>0</v>
      </c>
      <c r="AB51" s="307"/>
      <c r="AC51" s="308" t="s">
        <v>67</v>
      </c>
      <c r="AD51" s="309"/>
      <c r="AE51" s="310">
        <f t="shared" si="14"/>
        <v>0</v>
      </c>
      <c r="AF51" s="330">
        <f t="shared" si="10"/>
        <v>0</v>
      </c>
      <c r="AG51" s="312" t="s">
        <v>67</v>
      </c>
      <c r="AH51" s="313">
        <f t="shared" si="11"/>
        <v>0</v>
      </c>
      <c r="AI51" s="314">
        <f t="shared" si="15"/>
        <v>0</v>
      </c>
    </row>
    <row r="52" spans="1:35" s="185" customFormat="1" ht="26.25" customHeight="1" x14ac:dyDescent="0.25">
      <c r="A52" s="172">
        <f>'00.00 (v3)'!A54</f>
        <v>4.1666666666666664E-2</v>
      </c>
      <c r="B52" s="251" t="str">
        <f>'00.00 (v3)'!F54</f>
        <v>TBD</v>
      </c>
      <c r="C52" s="173">
        <f>'00.00 (v3)'!H54</f>
        <v>0</v>
      </c>
      <c r="D52" s="174"/>
      <c r="E52" s="175">
        <f t="shared" si="5"/>
        <v>0</v>
      </c>
      <c r="F52" s="176"/>
      <c r="G52" s="176"/>
      <c r="H52" s="177">
        <f t="shared" si="6"/>
        <v>0</v>
      </c>
      <c r="I52" s="261">
        <f>'00.00 (v3)'!P54</f>
        <v>0</v>
      </c>
      <c r="J52" s="179">
        <f t="shared" si="7"/>
        <v>0</v>
      </c>
      <c r="K52" s="180">
        <f>'00.00 (v3)'!Z54</f>
        <v>0</v>
      </c>
      <c r="L52" s="181">
        <f>'00.00 (v3)'!T54</f>
        <v>0</v>
      </c>
      <c r="M52" s="182">
        <f>'00.00 (v3)'!U54</f>
        <v>0</v>
      </c>
      <c r="N52" s="183">
        <f>'00.00 (v3)'!V54</f>
        <v>0</v>
      </c>
      <c r="O52" s="184">
        <f>'00.00 (v3)'!W54</f>
        <v>0</v>
      </c>
      <c r="P52" s="290">
        <f>'00.00 (v3)'!X54</f>
        <v>0</v>
      </c>
      <c r="Q52" s="291">
        <f>'00.00 (v3)'!Y54</f>
        <v>0</v>
      </c>
      <c r="R52" s="420">
        <f>'00.00 (v3)'!AB54</f>
        <v>0</v>
      </c>
      <c r="S52" s="421"/>
      <c r="T52" s="421"/>
      <c r="U52" s="421"/>
      <c r="V52" s="421"/>
      <c r="W52" s="189" t="s">
        <v>9</v>
      </c>
      <c r="X52" s="303"/>
      <c r="Y52" s="304" t="s">
        <v>67</v>
      </c>
      <c r="Z52" s="305"/>
      <c r="AA52" s="306">
        <f t="shared" si="13"/>
        <v>0</v>
      </c>
      <c r="AB52" s="307"/>
      <c r="AC52" s="308" t="s">
        <v>67</v>
      </c>
      <c r="AD52" s="309"/>
      <c r="AE52" s="310">
        <f t="shared" si="14"/>
        <v>0</v>
      </c>
      <c r="AF52" s="330">
        <f t="shared" si="10"/>
        <v>0</v>
      </c>
      <c r="AG52" s="312" t="s">
        <v>67</v>
      </c>
      <c r="AH52" s="313">
        <f t="shared" si="11"/>
        <v>0</v>
      </c>
      <c r="AI52" s="314">
        <f t="shared" si="15"/>
        <v>0</v>
      </c>
    </row>
    <row r="53" spans="1:35" s="185" customFormat="1" ht="26.25" customHeight="1" x14ac:dyDescent="0.25">
      <c r="A53" s="172">
        <f>'00.00 (v3)'!A55</f>
        <v>8.3333333333333329E-2</v>
      </c>
      <c r="B53" s="251" t="str">
        <f>'00.00 (v3)'!F55</f>
        <v>TBD</v>
      </c>
      <c r="C53" s="173">
        <f>'00.00 (v3)'!H55</f>
        <v>0</v>
      </c>
      <c r="D53" s="174"/>
      <c r="E53" s="175">
        <f t="shared" si="5"/>
        <v>0</v>
      </c>
      <c r="F53" s="176"/>
      <c r="G53" s="176"/>
      <c r="H53" s="177">
        <f t="shared" si="6"/>
        <v>0</v>
      </c>
      <c r="I53" s="261">
        <f>'00.00 (v3)'!P55</f>
        <v>0</v>
      </c>
      <c r="J53" s="179">
        <f t="shared" si="7"/>
        <v>0</v>
      </c>
      <c r="K53" s="180">
        <f>'00.00 (v3)'!Z55</f>
        <v>0</v>
      </c>
      <c r="L53" s="181">
        <f>'00.00 (v3)'!T55</f>
        <v>0</v>
      </c>
      <c r="M53" s="182">
        <f>'00.00 (v3)'!U55</f>
        <v>0</v>
      </c>
      <c r="N53" s="183">
        <f>'00.00 (v3)'!V55</f>
        <v>0</v>
      </c>
      <c r="O53" s="184">
        <f>'00.00 (v3)'!W55</f>
        <v>0</v>
      </c>
      <c r="P53" s="290">
        <f>'00.00 (v3)'!X55</f>
        <v>0</v>
      </c>
      <c r="Q53" s="291">
        <f>'00.00 (v3)'!Y55</f>
        <v>0</v>
      </c>
      <c r="R53" s="420">
        <f>'00.00 (v3)'!AB55</f>
        <v>0</v>
      </c>
      <c r="S53" s="421"/>
      <c r="T53" s="421"/>
      <c r="U53" s="421"/>
      <c r="V53" s="421"/>
      <c r="W53" s="189" t="s">
        <v>9</v>
      </c>
      <c r="X53" s="303"/>
      <c r="Y53" s="304" t="s">
        <v>67</v>
      </c>
      <c r="Z53" s="305"/>
      <c r="AA53" s="306">
        <f t="shared" si="13"/>
        <v>0</v>
      </c>
      <c r="AB53" s="307"/>
      <c r="AC53" s="308" t="s">
        <v>67</v>
      </c>
      <c r="AD53" s="309"/>
      <c r="AE53" s="310">
        <f t="shared" si="14"/>
        <v>0</v>
      </c>
      <c r="AF53" s="330">
        <f t="shared" si="10"/>
        <v>0</v>
      </c>
      <c r="AG53" s="312" t="s">
        <v>67</v>
      </c>
      <c r="AH53" s="313">
        <f t="shared" si="11"/>
        <v>0</v>
      </c>
      <c r="AI53" s="314">
        <f t="shared" si="15"/>
        <v>0</v>
      </c>
    </row>
    <row r="54" spans="1:35" s="185" customFormat="1" ht="26.25" customHeight="1" x14ac:dyDescent="0.25">
      <c r="A54" s="172">
        <f>'00.00 (v3)'!A56</f>
        <v>0.125</v>
      </c>
      <c r="B54" s="251" t="str">
        <f>'00.00 (v3)'!F56</f>
        <v>TBD</v>
      </c>
      <c r="C54" s="173">
        <f>'00.00 (v3)'!H56</f>
        <v>0</v>
      </c>
      <c r="D54" s="174"/>
      <c r="E54" s="175">
        <f t="shared" si="5"/>
        <v>0</v>
      </c>
      <c r="F54" s="176"/>
      <c r="G54" s="176"/>
      <c r="H54" s="177">
        <f t="shared" si="6"/>
        <v>0</v>
      </c>
      <c r="I54" s="261">
        <f>'00.00 (v3)'!P56</f>
        <v>0</v>
      </c>
      <c r="J54" s="179">
        <f t="shared" si="7"/>
        <v>0</v>
      </c>
      <c r="K54" s="180">
        <f>'00.00 (v3)'!Z56</f>
        <v>0</v>
      </c>
      <c r="L54" s="181">
        <f>'00.00 (v3)'!T56</f>
        <v>0</v>
      </c>
      <c r="M54" s="182">
        <f>'00.00 (v3)'!U56</f>
        <v>0</v>
      </c>
      <c r="N54" s="183">
        <f>'00.00 (v3)'!V56</f>
        <v>0</v>
      </c>
      <c r="O54" s="184">
        <f>'00.00 (v3)'!W56</f>
        <v>0</v>
      </c>
      <c r="P54" s="290">
        <f>'00.00 (v3)'!X56</f>
        <v>0</v>
      </c>
      <c r="Q54" s="291">
        <f>'00.00 (v3)'!Y56</f>
        <v>0</v>
      </c>
      <c r="R54" s="420">
        <f>'00.00 (v3)'!AB56</f>
        <v>0</v>
      </c>
      <c r="S54" s="421"/>
      <c r="T54" s="421"/>
      <c r="U54" s="421"/>
      <c r="V54" s="421"/>
      <c r="W54" s="189" t="s">
        <v>9</v>
      </c>
      <c r="X54" s="303"/>
      <c r="Y54" s="304" t="s">
        <v>67</v>
      </c>
      <c r="Z54" s="305"/>
      <c r="AA54" s="306">
        <f t="shared" si="13"/>
        <v>0</v>
      </c>
      <c r="AB54" s="307"/>
      <c r="AC54" s="308" t="s">
        <v>67</v>
      </c>
      <c r="AD54" s="309"/>
      <c r="AE54" s="310">
        <f t="shared" si="14"/>
        <v>0</v>
      </c>
      <c r="AF54" s="330">
        <f t="shared" si="10"/>
        <v>0</v>
      </c>
      <c r="AG54" s="312" t="s">
        <v>67</v>
      </c>
      <c r="AH54" s="313">
        <f t="shared" si="11"/>
        <v>0</v>
      </c>
      <c r="AI54" s="314">
        <f t="shared" si="15"/>
        <v>0</v>
      </c>
    </row>
    <row r="55" spans="1:35" s="185" customFormat="1" ht="26.25" customHeight="1" x14ac:dyDescent="0.25">
      <c r="A55" s="172">
        <f>'00.00 (v3)'!A57</f>
        <v>0.16666666666666666</v>
      </c>
      <c r="B55" s="251" t="str">
        <f>'00.00 (v3)'!F57</f>
        <v>TBD</v>
      </c>
      <c r="C55" s="173">
        <f>'00.00 (v3)'!H57</f>
        <v>0</v>
      </c>
      <c r="D55" s="174"/>
      <c r="E55" s="175">
        <f t="shared" si="5"/>
        <v>0</v>
      </c>
      <c r="F55" s="176"/>
      <c r="G55" s="176"/>
      <c r="H55" s="177">
        <f t="shared" si="6"/>
        <v>0</v>
      </c>
      <c r="I55" s="261">
        <f>'00.00 (v3)'!P57</f>
        <v>0</v>
      </c>
      <c r="J55" s="179">
        <f t="shared" si="7"/>
        <v>0</v>
      </c>
      <c r="K55" s="180">
        <f>'00.00 (v3)'!Z57</f>
        <v>0</v>
      </c>
      <c r="L55" s="181">
        <f>'00.00 (v3)'!T57</f>
        <v>0</v>
      </c>
      <c r="M55" s="182">
        <f>'00.00 (v3)'!U57</f>
        <v>0</v>
      </c>
      <c r="N55" s="183">
        <f>'00.00 (v3)'!V57</f>
        <v>0</v>
      </c>
      <c r="O55" s="184">
        <f>'00.00 (v3)'!W57</f>
        <v>0</v>
      </c>
      <c r="P55" s="290">
        <f>'00.00 (v3)'!X57</f>
        <v>0</v>
      </c>
      <c r="Q55" s="291">
        <f>'00.00 (v3)'!Y57</f>
        <v>0</v>
      </c>
      <c r="R55" s="420">
        <f>'00.00 (v3)'!AB57</f>
        <v>0</v>
      </c>
      <c r="S55" s="421"/>
      <c r="T55" s="421"/>
      <c r="U55" s="421"/>
      <c r="V55" s="421"/>
      <c r="W55" s="189" t="s">
        <v>9</v>
      </c>
      <c r="X55" s="303"/>
      <c r="Y55" s="304" t="s">
        <v>67</v>
      </c>
      <c r="Z55" s="305"/>
      <c r="AA55" s="306">
        <f t="shared" si="13"/>
        <v>0</v>
      </c>
      <c r="AB55" s="307"/>
      <c r="AC55" s="308" t="s">
        <v>67</v>
      </c>
      <c r="AD55" s="309"/>
      <c r="AE55" s="310">
        <f t="shared" si="14"/>
        <v>0</v>
      </c>
      <c r="AF55" s="330">
        <f t="shared" si="10"/>
        <v>0</v>
      </c>
      <c r="AG55" s="312" t="s">
        <v>67</v>
      </c>
      <c r="AH55" s="313">
        <f t="shared" si="11"/>
        <v>0</v>
      </c>
      <c r="AI55" s="314">
        <f t="shared" si="15"/>
        <v>0</v>
      </c>
    </row>
    <row r="56" spans="1:35" s="185" customFormat="1" ht="26.25" customHeight="1" x14ac:dyDescent="0.25">
      <c r="A56" s="70">
        <v>0.41666666666666669</v>
      </c>
      <c r="B56" s="74" t="str">
        <f>'05.06 (v2)'!F58</f>
        <v>TBD</v>
      </c>
      <c r="C56" s="76" t="s">
        <v>9</v>
      </c>
      <c r="D56" s="77" t="s">
        <v>9</v>
      </c>
      <c r="E56" s="175" t="s">
        <v>9</v>
      </c>
      <c r="F56" s="254" t="s">
        <v>9</v>
      </c>
      <c r="G56" s="254" t="s">
        <v>9</v>
      </c>
      <c r="H56" s="177" t="s">
        <v>9</v>
      </c>
      <c r="I56" s="178" t="s">
        <v>9</v>
      </c>
      <c r="J56" s="179" t="e">
        <f t="shared" ref="J56:J58" si="16">IF(ISBLANK(I56),-90,(-((I56)-SUM(L56:Q56,K56))))</f>
        <v>#VALUE!</v>
      </c>
      <c r="K56" s="252" t="s">
        <v>9</v>
      </c>
      <c r="L56" s="253" t="s">
        <v>9</v>
      </c>
      <c r="M56" s="254" t="s">
        <v>9</v>
      </c>
      <c r="N56" s="255" t="s">
        <v>9</v>
      </c>
      <c r="O56" s="256" t="s">
        <v>9</v>
      </c>
      <c r="P56" s="253" t="s">
        <v>9</v>
      </c>
      <c r="Q56" s="257" t="s">
        <v>9</v>
      </c>
      <c r="R56" s="418" t="s">
        <v>59</v>
      </c>
      <c r="S56" s="419"/>
      <c r="T56" s="419"/>
      <c r="U56" s="419"/>
      <c r="V56" s="419"/>
      <c r="W56" s="324" t="s">
        <v>9</v>
      </c>
      <c r="X56" s="325" t="s">
        <v>9</v>
      </c>
      <c r="Y56" s="326" t="s">
        <v>9</v>
      </c>
      <c r="Z56" s="327" t="s">
        <v>9</v>
      </c>
      <c r="AA56" s="306" t="s">
        <v>9</v>
      </c>
      <c r="AB56" s="325" t="s">
        <v>9</v>
      </c>
      <c r="AC56" s="326" t="s">
        <v>9</v>
      </c>
      <c r="AD56" s="327" t="s">
        <v>9</v>
      </c>
      <c r="AE56" s="310" t="s">
        <v>9</v>
      </c>
      <c r="AF56" s="325" t="s">
        <v>9</v>
      </c>
      <c r="AG56" s="326" t="s">
        <v>9</v>
      </c>
      <c r="AH56" s="327" t="s">
        <v>9</v>
      </c>
      <c r="AI56" s="314" t="s">
        <v>9</v>
      </c>
    </row>
    <row r="57" spans="1:35" s="185" customFormat="1" ht="26.25" customHeight="1" x14ac:dyDescent="0.25">
      <c r="A57" s="83" t="s">
        <v>31</v>
      </c>
      <c r="B57" s="88" t="str">
        <f>'05.06 (v2)'!F64</f>
        <v>TBD</v>
      </c>
      <c r="C57" s="90" t="s">
        <v>9</v>
      </c>
      <c r="D57" s="91" t="s">
        <v>9</v>
      </c>
      <c r="E57" s="175" t="s">
        <v>9</v>
      </c>
      <c r="F57" s="243" t="s">
        <v>9</v>
      </c>
      <c r="G57" s="243" t="s">
        <v>9</v>
      </c>
      <c r="H57" s="177" t="s">
        <v>9</v>
      </c>
      <c r="I57" s="244" t="s">
        <v>9</v>
      </c>
      <c r="J57" s="179" t="e">
        <f t="shared" si="16"/>
        <v>#VALUE!</v>
      </c>
      <c r="K57" s="245" t="s">
        <v>9</v>
      </c>
      <c r="L57" s="246" t="s">
        <v>9</v>
      </c>
      <c r="M57" s="243" t="s">
        <v>9</v>
      </c>
      <c r="N57" s="247" t="s">
        <v>9</v>
      </c>
      <c r="O57" s="248" t="s">
        <v>9</v>
      </c>
      <c r="P57" s="246" t="s">
        <v>9</v>
      </c>
      <c r="Q57" s="249" t="s">
        <v>9</v>
      </c>
      <c r="R57" s="416" t="s">
        <v>59</v>
      </c>
      <c r="S57" s="417"/>
      <c r="T57" s="417"/>
      <c r="U57" s="417"/>
      <c r="V57" s="417"/>
      <c r="W57" s="243" t="s">
        <v>9</v>
      </c>
      <c r="X57" s="247" t="s">
        <v>9</v>
      </c>
      <c r="Y57" s="328" t="s">
        <v>9</v>
      </c>
      <c r="Z57" s="246" t="s">
        <v>9</v>
      </c>
      <c r="AA57" s="306" t="s">
        <v>9</v>
      </c>
      <c r="AB57" s="247" t="s">
        <v>9</v>
      </c>
      <c r="AC57" s="328" t="s">
        <v>9</v>
      </c>
      <c r="AD57" s="246" t="s">
        <v>9</v>
      </c>
      <c r="AE57" s="310" t="s">
        <v>9</v>
      </c>
      <c r="AF57" s="247" t="s">
        <v>9</v>
      </c>
      <c r="AG57" s="328" t="s">
        <v>9</v>
      </c>
      <c r="AH57" s="246" t="s">
        <v>9</v>
      </c>
      <c r="AI57" s="314" t="s">
        <v>9</v>
      </c>
    </row>
    <row r="58" spans="1:35" s="185" customFormat="1" ht="27" customHeight="1" x14ac:dyDescent="0.25">
      <c r="A58" s="241"/>
      <c r="B58" s="250"/>
      <c r="C58" s="186" t="s">
        <v>9</v>
      </c>
      <c r="D58" s="187" t="s">
        <v>9</v>
      </c>
      <c r="E58" s="175" t="s">
        <v>9</v>
      </c>
      <c r="F58" s="188" t="s">
        <v>9</v>
      </c>
      <c r="G58" s="189" t="s">
        <v>9</v>
      </c>
      <c r="H58" s="177" t="s">
        <v>9</v>
      </c>
      <c r="I58" s="190" t="s">
        <v>9</v>
      </c>
      <c r="J58" s="179" t="e">
        <f t="shared" si="16"/>
        <v>#VALUE!</v>
      </c>
      <c r="K58" s="191" t="s">
        <v>9</v>
      </c>
      <c r="L58" s="192" t="s">
        <v>9</v>
      </c>
      <c r="M58" s="193" t="s">
        <v>9</v>
      </c>
      <c r="N58" s="194" t="s">
        <v>9</v>
      </c>
      <c r="O58" s="195" t="s">
        <v>9</v>
      </c>
      <c r="P58" s="192" t="s">
        <v>9</v>
      </c>
      <c r="Q58" s="196" t="s">
        <v>9</v>
      </c>
      <c r="R58" s="410"/>
      <c r="S58" s="411"/>
      <c r="T58" s="411"/>
      <c r="U58" s="411"/>
      <c r="V58" s="411"/>
      <c r="W58" s="189"/>
      <c r="X58" s="303" t="s">
        <v>9</v>
      </c>
      <c r="Y58" s="304" t="s">
        <v>9</v>
      </c>
      <c r="Z58" s="305" t="s">
        <v>9</v>
      </c>
      <c r="AA58" s="306" t="s">
        <v>9</v>
      </c>
      <c r="AB58" s="307" t="s">
        <v>9</v>
      </c>
      <c r="AC58" s="308" t="s">
        <v>9</v>
      </c>
      <c r="AD58" s="309" t="s">
        <v>9</v>
      </c>
      <c r="AE58" s="310" t="s">
        <v>9</v>
      </c>
      <c r="AF58" s="311" t="s">
        <v>9</v>
      </c>
      <c r="AG58" s="312" t="s">
        <v>9</v>
      </c>
      <c r="AH58" s="313" t="s">
        <v>9</v>
      </c>
      <c r="AI58" s="314" t="s">
        <v>9</v>
      </c>
    </row>
    <row r="59" spans="1:35" ht="7.5" customHeight="1" thickBot="1" x14ac:dyDescent="0.3">
      <c r="A59" s="197"/>
      <c r="B59" s="198"/>
      <c r="C59" s="199"/>
      <c r="D59" s="200"/>
      <c r="E59" s="201">
        <v>0</v>
      </c>
      <c r="F59" s="202"/>
      <c r="G59" s="202"/>
      <c r="H59" s="203">
        <v>0</v>
      </c>
      <c r="I59" s="204"/>
      <c r="J59" s="205"/>
      <c r="K59" s="206"/>
      <c r="L59" s="207"/>
      <c r="M59" s="202"/>
      <c r="N59" s="208"/>
      <c r="O59" s="209"/>
      <c r="P59" s="210"/>
      <c r="Q59" s="211"/>
      <c r="R59" s="412"/>
      <c r="S59" s="413"/>
      <c r="T59" s="413"/>
      <c r="U59" s="413"/>
      <c r="V59" s="413"/>
      <c r="W59" s="242"/>
      <c r="X59" s="279"/>
      <c r="Y59" s="281"/>
      <c r="Z59" s="280"/>
      <c r="AA59" s="242"/>
      <c r="AB59" s="279"/>
      <c r="AC59" s="281"/>
      <c r="AD59" s="280"/>
      <c r="AE59" s="242"/>
      <c r="AF59" s="279"/>
      <c r="AG59" s="281"/>
      <c r="AH59" s="280"/>
      <c r="AI59" s="242"/>
    </row>
    <row r="60" spans="1:35" s="212" customFormat="1" ht="30.75" customHeight="1" x14ac:dyDescent="0.25">
      <c r="B60" s="213"/>
      <c r="D60" s="214"/>
      <c r="E60" s="215">
        <f>SUM(E2:E59)</f>
        <v>1</v>
      </c>
      <c r="F60" s="216">
        <f>SUM(F2:F59)</f>
        <v>0</v>
      </c>
      <c r="G60" s="216">
        <f>SUM(G2:G59)</f>
        <v>0</v>
      </c>
      <c r="H60" s="217">
        <f>E60-F60-G60</f>
        <v>1</v>
      </c>
      <c r="I60" s="259">
        <f t="shared" ref="I60:Q60" si="17">SUM(I2:I59)</f>
        <v>0</v>
      </c>
      <c r="J60" s="218" t="e">
        <f t="shared" si="17"/>
        <v>#VALUE!</v>
      </c>
      <c r="K60" s="219">
        <f t="shared" si="17"/>
        <v>0</v>
      </c>
      <c r="L60" s="220">
        <f t="shared" si="17"/>
        <v>0</v>
      </c>
      <c r="M60" s="221">
        <f t="shared" si="17"/>
        <v>0</v>
      </c>
      <c r="N60" s="222">
        <f t="shared" si="17"/>
        <v>0</v>
      </c>
      <c r="O60" s="223">
        <f t="shared" si="17"/>
        <v>0</v>
      </c>
      <c r="P60" s="224">
        <f t="shared" si="17"/>
        <v>0</v>
      </c>
      <c r="Q60" s="221">
        <f t="shared" si="17"/>
        <v>0</v>
      </c>
      <c r="R60" s="225">
        <f>SUM(L60:Q60)</f>
        <v>0</v>
      </c>
      <c r="S60" s="414" t="s">
        <v>54</v>
      </c>
      <c r="T60" s="415"/>
      <c r="U60" s="415"/>
      <c r="V60" s="415"/>
      <c r="W60" s="320">
        <f>SUM(W2:W59)</f>
        <v>0</v>
      </c>
      <c r="X60" s="303">
        <f>SUM(X2:X59)</f>
        <v>0</v>
      </c>
      <c r="Y60" s="304" t="s">
        <v>67</v>
      </c>
      <c r="Z60" s="305">
        <f>SUM(Z2:Z59)</f>
        <v>0</v>
      </c>
      <c r="AA60" s="315">
        <f>SUM(AA2:AA59)</f>
        <v>0</v>
      </c>
      <c r="AB60" s="307">
        <f>SUM(AB2:AB59)</f>
        <v>0</v>
      </c>
      <c r="AC60" s="308" t="s">
        <v>67</v>
      </c>
      <c r="AD60" s="309">
        <f>SUM(AD2:AD59)</f>
        <v>0</v>
      </c>
      <c r="AE60" s="316">
        <f>SUM(AE2:AE59)</f>
        <v>0</v>
      </c>
      <c r="AF60" s="317">
        <f>SUM(AF2:AF59)</f>
        <v>0</v>
      </c>
      <c r="AG60" s="312" t="s">
        <v>67</v>
      </c>
      <c r="AH60" s="318">
        <f>SUM(AH2:AH59)</f>
        <v>0</v>
      </c>
      <c r="AI60" s="319">
        <f>SUM(AI2:AI59)</f>
        <v>0</v>
      </c>
    </row>
    <row r="61" spans="1:35" ht="119.25" thickBot="1" x14ac:dyDescent="0.3">
      <c r="E61" s="277" t="s">
        <v>64</v>
      </c>
      <c r="F61" s="227" t="s">
        <v>55</v>
      </c>
      <c r="G61" s="227" t="s">
        <v>11</v>
      </c>
      <c r="H61" s="228" t="s">
        <v>42</v>
      </c>
      <c r="I61" s="260" t="s">
        <v>56</v>
      </c>
      <c r="J61" s="229" t="s">
        <v>44</v>
      </c>
      <c r="K61" s="230" t="s">
        <v>45</v>
      </c>
      <c r="L61" s="231" t="s">
        <v>46</v>
      </c>
      <c r="M61" s="232" t="s">
        <v>47</v>
      </c>
      <c r="N61" s="233" t="s">
        <v>48</v>
      </c>
      <c r="O61" s="234" t="s">
        <v>11</v>
      </c>
      <c r="P61" s="235" t="s">
        <v>57</v>
      </c>
      <c r="Q61" s="232" t="s">
        <v>10</v>
      </c>
      <c r="R61" s="236" t="s">
        <v>58</v>
      </c>
      <c r="S61" s="407"/>
      <c r="T61" s="408"/>
      <c r="U61" s="408"/>
      <c r="V61" s="409"/>
    </row>
    <row r="62" spans="1:35" s="226" customFormat="1" x14ac:dyDescent="0.25">
      <c r="A62"/>
      <c r="B62" s="22"/>
      <c r="I62" s="237">
        <f>I60+G60</f>
        <v>0</v>
      </c>
      <c r="J62" s="212"/>
      <c r="K62" s="238"/>
      <c r="M62" s="226">
        <f>L60+M60</f>
        <v>0</v>
      </c>
      <c r="R62" s="239"/>
      <c r="S62" s="239"/>
      <c r="T62" s="239"/>
      <c r="U62" s="239"/>
      <c r="V62" s="239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</row>
    <row r="63" spans="1:35" s="226" customFormat="1" x14ac:dyDescent="0.25">
      <c r="A63"/>
      <c r="B63" s="22"/>
      <c r="E63" s="240"/>
      <c r="I63" s="237"/>
      <c r="J63" s="212"/>
      <c r="K63" s="238"/>
      <c r="R63" s="239"/>
      <c r="S63" s="239"/>
      <c r="T63" s="239"/>
      <c r="U63" s="239"/>
      <c r="V63" s="239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</row>
  </sheetData>
  <mergeCells count="61">
    <mergeCell ref="R51:V51"/>
    <mergeCell ref="R52:V52"/>
    <mergeCell ref="R53:V53"/>
    <mergeCell ref="R54:V54"/>
    <mergeCell ref="R55:V55"/>
    <mergeCell ref="R46:V46"/>
    <mergeCell ref="R47:V47"/>
    <mergeCell ref="R48:V48"/>
    <mergeCell ref="R49:V49"/>
    <mergeCell ref="R50:V50"/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S61:V61"/>
    <mergeCell ref="R58:V58"/>
    <mergeCell ref="R59:V59"/>
    <mergeCell ref="S60:V60"/>
    <mergeCell ref="R57:V57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2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05.06 (v2)</vt:lpstr>
      <vt:lpstr>00.00 (v3)</vt:lpstr>
      <vt:lpstr>00.00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2024-04-05T23:53:25Z</cp:lastPrinted>
  <dcterms:created xsi:type="dcterms:W3CDTF">2010-01-10T05:59:46Z</dcterms:created>
  <dcterms:modified xsi:type="dcterms:W3CDTF">2024-04-30T21:07:47Z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