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52" documentId="8_{63249508-28BD-4A30-B966-0CE3B40A985A}" xr6:coauthVersionLast="47" xr6:coauthVersionMax="47" xr10:uidLastSave="{E64AF1BE-67DF-4F5A-A115-98D786549F03}"/>
  <bookViews>
    <workbookView xWindow="-120" yWindow="-120" windowWidth="29040" windowHeight="15525" activeTab="3" xr2:uid="{00000000-000D-0000-FFFF-FFFF00000000}"/>
  </bookViews>
  <sheets>
    <sheet name="Sheet2" sheetId="16" r:id="rId1"/>
    <sheet name="04.07 (v2)" sheetId="12" r:id="rId2"/>
    <sheet name="04.07 (v3)" sheetId="14" r:id="rId3"/>
    <sheet name="04.07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5" l="1"/>
  <c r="I20" i="15"/>
  <c r="J20" i="15" s="1"/>
  <c r="I19" i="15"/>
  <c r="I18" i="15"/>
  <c r="I16" i="15"/>
  <c r="J16" i="15" s="1"/>
  <c r="I15" i="15"/>
  <c r="J15" i="15" s="1"/>
  <c r="I14" i="15"/>
  <c r="J14" i="15" s="1"/>
  <c r="I13" i="15"/>
  <c r="I12" i="15"/>
  <c r="J12" i="15" s="1"/>
  <c r="I11" i="15"/>
  <c r="J11" i="15" s="1"/>
  <c r="I10" i="15"/>
  <c r="J10" i="15" s="1"/>
  <c r="I9" i="15"/>
  <c r="J9" i="15" s="1"/>
  <c r="I8" i="15"/>
  <c r="J8" i="15" s="1"/>
  <c r="I7" i="15"/>
  <c r="I6" i="15"/>
  <c r="I5" i="15"/>
  <c r="J5" i="15" s="1"/>
  <c r="I4" i="15"/>
  <c r="J4" i="15" s="1"/>
  <c r="I3" i="15"/>
  <c r="J6" i="15"/>
  <c r="J7" i="15"/>
  <c r="J13" i="15"/>
  <c r="J17" i="15"/>
  <c r="J18" i="15"/>
  <c r="J19" i="15"/>
  <c r="D72" i="14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8" i="15"/>
  <c r="D19" i="15"/>
  <c r="D20" i="15"/>
  <c r="AH19" i="14"/>
  <c r="AA19" i="14"/>
  <c r="M19" i="14"/>
  <c r="AB9" i="12"/>
  <c r="AB10" i="12"/>
  <c r="AB11" i="12"/>
  <c r="AB12" i="12"/>
  <c r="AB13" i="12"/>
  <c r="AB14" i="12"/>
  <c r="AB15" i="12"/>
  <c r="AB16" i="12"/>
  <c r="AB17" i="12"/>
  <c r="AB18" i="12"/>
  <c r="AB19" i="12"/>
  <c r="AB23" i="12"/>
  <c r="S23" i="12"/>
  <c r="AB22" i="12"/>
  <c r="S22" i="12"/>
  <c r="AB21" i="12"/>
  <c r="S21" i="12"/>
  <c r="S19" i="12"/>
  <c r="S18" i="12"/>
  <c r="S17" i="12"/>
  <c r="S16" i="12"/>
  <c r="S15" i="12"/>
  <c r="S14" i="12"/>
  <c r="S13" i="12"/>
  <c r="S12" i="12"/>
  <c r="S11" i="12"/>
  <c r="S10" i="12"/>
  <c r="S9" i="12"/>
  <c r="AB8" i="12"/>
  <c r="AB6" i="12"/>
  <c r="S6" i="12"/>
  <c r="AB5" i="12"/>
  <c r="S5" i="12"/>
  <c r="R21" i="15" l="1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C4" i="15"/>
  <c r="E4" i="15"/>
  <c r="H4" i="15" s="1"/>
  <c r="K4" i="15"/>
  <c r="L4" i="15"/>
  <c r="M4" i="15"/>
  <c r="N4" i="15"/>
  <c r="O4" i="15"/>
  <c r="P4" i="15"/>
  <c r="Q4" i="15"/>
  <c r="C5" i="15"/>
  <c r="E5" i="15" s="1"/>
  <c r="H5" i="15" s="1"/>
  <c r="K5" i="15"/>
  <c r="L5" i="15"/>
  <c r="M5" i="15"/>
  <c r="N5" i="15"/>
  <c r="O5" i="15"/>
  <c r="P5" i="15"/>
  <c r="Q5" i="15"/>
  <c r="C6" i="15"/>
  <c r="E6" i="15" s="1"/>
  <c r="H6" i="15" s="1"/>
  <c r="K6" i="15"/>
  <c r="L6" i="15"/>
  <c r="M6" i="15"/>
  <c r="N6" i="15"/>
  <c r="O6" i="15"/>
  <c r="P6" i="15"/>
  <c r="Q6" i="15"/>
  <c r="C7" i="15"/>
  <c r="E7" i="15" s="1"/>
  <c r="H7" i="15" s="1"/>
  <c r="K7" i="15"/>
  <c r="L7" i="15"/>
  <c r="M7" i="15"/>
  <c r="N7" i="15"/>
  <c r="O7" i="15"/>
  <c r="P7" i="15"/>
  <c r="Q7" i="15"/>
  <c r="C8" i="15"/>
  <c r="E8" i="15" s="1"/>
  <c r="H8" i="15" s="1"/>
  <c r="K8" i="15"/>
  <c r="L8" i="15"/>
  <c r="M8" i="15"/>
  <c r="N8" i="15"/>
  <c r="O8" i="15"/>
  <c r="P8" i="15"/>
  <c r="Q8" i="15"/>
  <c r="C9" i="15"/>
  <c r="E9" i="15"/>
  <c r="H9" i="15" s="1"/>
  <c r="K9" i="15"/>
  <c r="L9" i="15"/>
  <c r="M9" i="15"/>
  <c r="N9" i="15"/>
  <c r="O9" i="15"/>
  <c r="P9" i="15"/>
  <c r="Q9" i="15"/>
  <c r="C10" i="15"/>
  <c r="E10" i="15" s="1"/>
  <c r="H10" i="15" s="1"/>
  <c r="K10" i="15"/>
  <c r="L10" i="15"/>
  <c r="M10" i="15"/>
  <c r="N10" i="15"/>
  <c r="O10" i="15"/>
  <c r="P10" i="15"/>
  <c r="Q10" i="15"/>
  <c r="C11" i="15"/>
  <c r="E11" i="15" s="1"/>
  <c r="H11" i="15" s="1"/>
  <c r="K11" i="15"/>
  <c r="L11" i="15"/>
  <c r="M11" i="15"/>
  <c r="N11" i="15"/>
  <c r="O11" i="15"/>
  <c r="P11" i="15"/>
  <c r="Q11" i="15"/>
  <c r="C12" i="15"/>
  <c r="E12" i="15" s="1"/>
  <c r="H12" i="15" s="1"/>
  <c r="K12" i="15"/>
  <c r="L12" i="15"/>
  <c r="M12" i="15"/>
  <c r="N12" i="15"/>
  <c r="O12" i="15"/>
  <c r="P12" i="15"/>
  <c r="Q12" i="15"/>
  <c r="C13" i="15"/>
  <c r="E13" i="15" s="1"/>
  <c r="H13" i="15" s="1"/>
  <c r="K13" i="15"/>
  <c r="L13" i="15"/>
  <c r="M13" i="15"/>
  <c r="N13" i="15"/>
  <c r="O13" i="15"/>
  <c r="P13" i="15"/>
  <c r="Q13" i="15"/>
  <c r="C14" i="15"/>
  <c r="E14" i="15" s="1"/>
  <c r="H14" i="15" s="1"/>
  <c r="K14" i="15"/>
  <c r="L14" i="15"/>
  <c r="M14" i="15"/>
  <c r="N14" i="15"/>
  <c r="O14" i="15"/>
  <c r="P14" i="15"/>
  <c r="Q14" i="15"/>
  <c r="C15" i="15"/>
  <c r="E15" i="15" s="1"/>
  <c r="H15" i="15" s="1"/>
  <c r="K15" i="15"/>
  <c r="L15" i="15"/>
  <c r="M15" i="15"/>
  <c r="N15" i="15"/>
  <c r="O15" i="15"/>
  <c r="P15" i="15"/>
  <c r="Q15" i="15"/>
  <c r="C16" i="15"/>
  <c r="E16" i="15" s="1"/>
  <c r="H16" i="15" s="1"/>
  <c r="K16" i="15"/>
  <c r="L16" i="15"/>
  <c r="M16" i="15"/>
  <c r="N16" i="15"/>
  <c r="O16" i="15"/>
  <c r="P16" i="15"/>
  <c r="Q16" i="15"/>
  <c r="C18" i="15"/>
  <c r="E18" i="15" s="1"/>
  <c r="H18" i="15" s="1"/>
  <c r="K18" i="15"/>
  <c r="L18" i="15"/>
  <c r="M18" i="15"/>
  <c r="N18" i="15"/>
  <c r="O18" i="15"/>
  <c r="P18" i="15"/>
  <c r="Q18" i="15"/>
  <c r="C19" i="15"/>
  <c r="E19" i="15" s="1"/>
  <c r="H19" i="15" s="1"/>
  <c r="K19" i="15"/>
  <c r="L19" i="15"/>
  <c r="M19" i="15"/>
  <c r="N19" i="15"/>
  <c r="O19" i="15"/>
  <c r="P19" i="15"/>
  <c r="Q19" i="15"/>
  <c r="C20" i="15"/>
  <c r="E20" i="15" s="1"/>
  <c r="H20" i="15" s="1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 s="1"/>
  <c r="H30" i="15" s="1"/>
  <c r="I30" i="15"/>
  <c r="K30" i="15"/>
  <c r="L30" i="15"/>
  <c r="M30" i="15"/>
  <c r="N30" i="15"/>
  <c r="O30" i="15"/>
  <c r="P30" i="15"/>
  <c r="Q30" i="15"/>
  <c r="C31" i="15"/>
  <c r="E31" i="15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 s="1"/>
  <c r="H38" i="15" s="1"/>
  <c r="I38" i="15"/>
  <c r="K38" i="15"/>
  <c r="L38" i="15"/>
  <c r="M38" i="15"/>
  <c r="N38" i="15"/>
  <c r="O38" i="15"/>
  <c r="P38" i="15"/>
  <c r="Q38" i="15"/>
  <c r="C39" i="15"/>
  <c r="E39" i="15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 s="1"/>
  <c r="H46" i="15" s="1"/>
  <c r="I46" i="15"/>
  <c r="K46" i="15"/>
  <c r="L46" i="15"/>
  <c r="M46" i="15"/>
  <c r="N46" i="15"/>
  <c r="O46" i="15"/>
  <c r="P46" i="15"/>
  <c r="Q46" i="15"/>
  <c r="C47" i="15"/>
  <c r="E47" i="15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 s="1"/>
  <c r="H54" i="15" s="1"/>
  <c r="I54" i="15"/>
  <c r="K54" i="15"/>
  <c r="L54" i="15"/>
  <c r="M54" i="15"/>
  <c r="N54" i="15"/>
  <c r="O54" i="15"/>
  <c r="P54" i="15"/>
  <c r="Q54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H11" i="14"/>
  <c r="AH12" i="14"/>
  <c r="AH13" i="14"/>
  <c r="AH14" i="14"/>
  <c r="AH15" i="14"/>
  <c r="AH16" i="14"/>
  <c r="AH17" i="14"/>
  <c r="AH18" i="14"/>
  <c r="AH20" i="14"/>
  <c r="AH21" i="14"/>
  <c r="AH22" i="14"/>
  <c r="AH30" i="14"/>
  <c r="AH38" i="14"/>
  <c r="AH46" i="14"/>
  <c r="AH54" i="14"/>
  <c r="AH57" i="14"/>
  <c r="AH58" i="14"/>
  <c r="AH59" i="14"/>
  <c r="AH60" i="14"/>
  <c r="AH61" i="14"/>
  <c r="AH62" i="14"/>
  <c r="AH63" i="14"/>
  <c r="AH64" i="14"/>
  <c r="A24" i="14"/>
  <c r="A22" i="15" s="1"/>
  <c r="B24" i="14"/>
  <c r="C24" i="14"/>
  <c r="D24" i="14"/>
  <c r="E24" i="14"/>
  <c r="F24" i="14"/>
  <c r="B22" i="15" s="1"/>
  <c r="G24" i="14"/>
  <c r="J24" i="14"/>
  <c r="M24" i="14"/>
  <c r="S24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S28" i="14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S47" i="14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S25" i="12"/>
  <c r="AB25" i="12"/>
  <c r="AH24" i="14" s="1"/>
  <c r="S26" i="12"/>
  <c r="AB26" i="12"/>
  <c r="AH25" i="14" s="1"/>
  <c r="S27" i="12"/>
  <c r="AB27" i="12"/>
  <c r="AH26" i="14" s="1"/>
  <c r="S28" i="12"/>
  <c r="AB28" i="12"/>
  <c r="AH27" i="14" s="1"/>
  <c r="S29" i="12"/>
  <c r="AB29" i="12"/>
  <c r="AH28" i="14" s="1"/>
  <c r="S30" i="12"/>
  <c r="AB30" i="12"/>
  <c r="AH29" i="14" s="1"/>
  <c r="S31" i="12"/>
  <c r="AB31" i="12"/>
  <c r="S32" i="12"/>
  <c r="AB32" i="12"/>
  <c r="AH31" i="14" s="1"/>
  <c r="S33" i="12"/>
  <c r="AB33" i="12"/>
  <c r="AH32" i="14" s="1"/>
  <c r="S34" i="12"/>
  <c r="AB34" i="12"/>
  <c r="AH33" i="14" s="1"/>
  <c r="S35" i="12"/>
  <c r="AB35" i="12"/>
  <c r="AH34" i="14" s="1"/>
  <c r="S36" i="12"/>
  <c r="AB36" i="12"/>
  <c r="AH35" i="14" s="1"/>
  <c r="S37" i="12"/>
  <c r="AB37" i="12"/>
  <c r="AH36" i="14" s="1"/>
  <c r="S38" i="12"/>
  <c r="AB38" i="12"/>
  <c r="AH37" i="14" s="1"/>
  <c r="S39" i="12"/>
  <c r="AB39" i="12"/>
  <c r="S40" i="12"/>
  <c r="AB40" i="12"/>
  <c r="AH39" i="14" s="1"/>
  <c r="S41" i="12"/>
  <c r="AB41" i="12"/>
  <c r="AH40" i="14" s="1"/>
  <c r="S42" i="12"/>
  <c r="AB42" i="12"/>
  <c r="AH41" i="14" s="1"/>
  <c r="S43" i="12"/>
  <c r="AB43" i="12"/>
  <c r="AH42" i="14" s="1"/>
  <c r="S44" i="12"/>
  <c r="AB44" i="12"/>
  <c r="AH43" i="14" s="1"/>
  <c r="S45" i="12"/>
  <c r="AB45" i="12"/>
  <c r="AH44" i="14" s="1"/>
  <c r="S46" i="12"/>
  <c r="AB46" i="12"/>
  <c r="AH45" i="14" s="1"/>
  <c r="S47" i="12"/>
  <c r="AB47" i="12"/>
  <c r="S48" i="12"/>
  <c r="AB48" i="12"/>
  <c r="AH47" i="14" s="1"/>
  <c r="S49" i="12"/>
  <c r="AB49" i="12"/>
  <c r="AH48" i="14" s="1"/>
  <c r="S50" i="12"/>
  <c r="AB50" i="12"/>
  <c r="AH49" i="14" s="1"/>
  <c r="S51" i="12"/>
  <c r="AB51" i="12"/>
  <c r="AH50" i="14" s="1"/>
  <c r="S52" i="12"/>
  <c r="AB52" i="12"/>
  <c r="AH51" i="14" s="1"/>
  <c r="S53" i="12"/>
  <c r="AB53" i="12"/>
  <c r="AH52" i="14" s="1"/>
  <c r="S54" i="12"/>
  <c r="AB54" i="12"/>
  <c r="AH53" i="14" s="1"/>
  <c r="S55" i="12"/>
  <c r="AB55" i="12"/>
  <c r="S56" i="12"/>
  <c r="AB56" i="12"/>
  <c r="AH55" i="14" s="1"/>
  <c r="S57" i="12"/>
  <c r="AB57" i="12"/>
  <c r="AH56" i="14" s="1"/>
  <c r="AI3" i="15"/>
  <c r="AE3" i="15"/>
  <c r="AA3" i="15"/>
  <c r="AH59" i="15"/>
  <c r="AF59" i="15"/>
  <c r="AD59" i="15"/>
  <c r="AB59" i="15"/>
  <c r="Z59" i="15"/>
  <c r="X59" i="15"/>
  <c r="W59" i="15"/>
  <c r="AI4" i="15"/>
  <c r="AE4" i="15"/>
  <c r="AA4" i="15"/>
  <c r="AH6" i="14"/>
  <c r="AH7" i="14"/>
  <c r="AH8" i="14"/>
  <c r="AH9" i="14"/>
  <c r="AH10" i="14"/>
  <c r="AB24" i="12"/>
  <c r="AH23" i="14" s="1"/>
  <c r="AH5" i="14"/>
  <c r="S24" i="12"/>
  <c r="Q3" i="15"/>
  <c r="P3" i="15"/>
  <c r="Y67" i="12"/>
  <c r="X67" i="12"/>
  <c r="S54" i="14" l="1"/>
  <c r="S38" i="14"/>
  <c r="S33" i="14"/>
  <c r="S41" i="14"/>
  <c r="S56" i="14"/>
  <c r="S50" i="14"/>
  <c r="S45" i="14"/>
  <c r="S40" i="14"/>
  <c r="A45" i="15"/>
  <c r="S34" i="14"/>
  <c r="S53" i="14"/>
  <c r="S44" i="14"/>
  <c r="S30" i="14"/>
  <c r="S25" i="14"/>
  <c r="S52" i="14"/>
  <c r="S29" i="14"/>
  <c r="A26" i="15"/>
  <c r="S46" i="14"/>
  <c r="S37" i="14"/>
  <c r="J21" i="15"/>
  <c r="J42" i="15"/>
  <c r="J41" i="15"/>
  <c r="J37" i="15"/>
  <c r="J28" i="15"/>
  <c r="J27" i="15"/>
  <c r="J43" i="15"/>
  <c r="J35" i="15"/>
  <c r="J51" i="15"/>
  <c r="J40" i="15"/>
  <c r="J34" i="15"/>
  <c r="J33" i="15"/>
  <c r="J29" i="15"/>
  <c r="J23" i="15"/>
  <c r="J53" i="15"/>
  <c r="J47" i="15"/>
  <c r="J38" i="15"/>
  <c r="J54" i="15"/>
  <c r="J44" i="15"/>
  <c r="S55" i="14"/>
  <c r="S51" i="14"/>
  <c r="S43" i="14"/>
  <c r="S39" i="14"/>
  <c r="S35" i="14"/>
  <c r="S31" i="14"/>
  <c r="S27" i="14"/>
  <c r="J39" i="15"/>
  <c r="J32" i="15"/>
  <c r="J30" i="15"/>
  <c r="J50" i="15"/>
  <c r="J49" i="15"/>
  <c r="J45" i="15"/>
  <c r="J36" i="15"/>
  <c r="J26" i="15"/>
  <c r="J48" i="15"/>
  <c r="J46" i="15"/>
  <c r="J25" i="15"/>
  <c r="J52" i="15"/>
  <c r="J31" i="15"/>
  <c r="J24" i="15"/>
  <c r="J22" i="15"/>
  <c r="AI59" i="15"/>
  <c r="AA59" i="15"/>
  <c r="AE59" i="15"/>
  <c r="AA4" i="14"/>
  <c r="Y69" i="14"/>
  <c r="X69" i="14"/>
  <c r="Y66" i="14"/>
  <c r="X66" i="14"/>
  <c r="M3" i="15" l="1"/>
  <c r="N3" i="15"/>
  <c r="O3" i="15"/>
  <c r="L3" i="15"/>
  <c r="K3" i="15"/>
  <c r="D3" i="15"/>
  <c r="C3" i="15"/>
  <c r="J55" i="15" l="1"/>
  <c r="J56" i="15"/>
  <c r="J57" i="15"/>
  <c r="J15" i="14"/>
  <c r="G15" i="14"/>
  <c r="B13" i="15"/>
  <c r="A13" i="15"/>
  <c r="J14" i="14"/>
  <c r="G14" i="14"/>
  <c r="B12" i="15"/>
  <c r="A12" i="15"/>
  <c r="J13" i="14"/>
  <c r="G13" i="14"/>
  <c r="B11" i="15"/>
  <c r="A11" i="15"/>
  <c r="J12" i="14"/>
  <c r="G12" i="14"/>
  <c r="B10" i="15"/>
  <c r="A10" i="15"/>
  <c r="J11" i="14"/>
  <c r="G11" i="14"/>
  <c r="B9" i="15"/>
  <c r="A9" i="15"/>
  <c r="J10" i="14"/>
  <c r="G10" i="14"/>
  <c r="B8" i="15"/>
  <c r="A8" i="15"/>
  <c r="J9" i="14"/>
  <c r="G9" i="14"/>
  <c r="B7" i="15"/>
  <c r="A7" i="15"/>
  <c r="J8" i="14"/>
  <c r="G8" i="14"/>
  <c r="B6" i="15"/>
  <c r="A6" i="15"/>
  <c r="J7" i="14"/>
  <c r="G7" i="14"/>
  <c r="B5" i="15"/>
  <c r="A5" i="15"/>
  <c r="J6" i="14"/>
  <c r="G6" i="14"/>
  <c r="B4" i="15"/>
  <c r="A4" i="15"/>
  <c r="G5" i="14"/>
  <c r="B3" i="15"/>
  <c r="B55" i="15"/>
  <c r="B56" i="15"/>
  <c r="A1" i="14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3" i="14"/>
  <c r="A21" i="15" s="1"/>
  <c r="B23" i="14"/>
  <c r="C23" i="14"/>
  <c r="D23" i="14"/>
  <c r="E23" i="14"/>
  <c r="F23" i="14"/>
  <c r="B21" i="15" s="1"/>
  <c r="S10" i="14" l="1"/>
  <c r="S13" i="14"/>
  <c r="S7" i="14"/>
  <c r="S6" i="14"/>
  <c r="S9" i="14"/>
  <c r="S12" i="14"/>
  <c r="S14" i="14"/>
  <c r="S5" i="14"/>
  <c r="A3" i="15"/>
  <c r="S8" i="14"/>
  <c r="S11" i="14"/>
  <c r="S15" i="14"/>
  <c r="E3" i="15"/>
  <c r="H3" i="15" s="1"/>
  <c r="Q59" i="15"/>
  <c r="P59" i="15"/>
  <c r="G59" i="15"/>
  <c r="F59" i="15"/>
  <c r="J59" i="15" l="1"/>
  <c r="E59" i="15"/>
  <c r="H59" i="15" s="1"/>
  <c r="S18" i="14" l="1"/>
  <c r="J18" i="14"/>
  <c r="G18" i="14"/>
  <c r="S17" i="14"/>
  <c r="J17" i="14"/>
  <c r="G17" i="14"/>
  <c r="S16" i="14"/>
  <c r="J16" i="14"/>
  <c r="G16" i="14"/>
  <c r="Z69" i="14"/>
  <c r="W69" i="14"/>
  <c r="V69" i="14"/>
  <c r="U69" i="14"/>
  <c r="T69" i="14"/>
  <c r="R69" i="14"/>
  <c r="Q69" i="14"/>
  <c r="P69" i="14"/>
  <c r="R67" i="14"/>
  <c r="Q67" i="14"/>
  <c r="P67" i="14"/>
  <c r="Z66" i="14"/>
  <c r="W66" i="14"/>
  <c r="V66" i="14"/>
  <c r="N59" i="15" s="1"/>
  <c r="U66" i="14"/>
  <c r="M59" i="15" s="1"/>
  <c r="T66" i="14"/>
  <c r="M66" i="14"/>
  <c r="J66" i="14"/>
  <c r="G66" i="14"/>
  <c r="M64" i="14"/>
  <c r="S23" i="14"/>
  <c r="M23" i="14"/>
  <c r="J23" i="14"/>
  <c r="G23" i="14"/>
  <c r="S22" i="14"/>
  <c r="J22" i="14"/>
  <c r="G22" i="14"/>
  <c r="S21" i="14"/>
  <c r="J21" i="14"/>
  <c r="G21" i="14"/>
  <c r="S20" i="14"/>
  <c r="J20" i="14"/>
  <c r="G20" i="14"/>
  <c r="Q68" i="12"/>
  <c r="J67" i="12"/>
  <c r="R68" i="12"/>
  <c r="P68" i="12"/>
  <c r="Z67" i="12"/>
  <c r="W67" i="12"/>
  <c r="V67" i="12"/>
  <c r="U67" i="12"/>
  <c r="T67" i="12"/>
  <c r="M67" i="12"/>
  <c r="G67" i="12"/>
  <c r="O59" i="15" l="1"/>
  <c r="K59" i="15"/>
  <c r="T72" i="14"/>
  <c r="I59" i="15"/>
  <c r="I61" i="15" s="1"/>
  <c r="J69" i="14"/>
  <c r="G69" i="14"/>
  <c r="M69" i="14"/>
  <c r="O72" i="14"/>
  <c r="L59" i="15" l="1"/>
  <c r="M61" i="15" s="1"/>
  <c r="G72" i="14"/>
  <c r="R59" i="15" l="1"/>
</calcChain>
</file>

<file path=xl/sharedStrings.xml><?xml version="1.0" encoding="utf-8"?>
<sst xmlns="http://schemas.openxmlformats.org/spreadsheetml/2006/main" count="1300" uniqueCount="135">
  <si>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</si>
  <si>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</si>
  <si>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</si>
  <si>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</si>
  <si>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</si>
  <si>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</si>
  <si>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</si>
  <si>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</si>
  <si>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</si>
  <si>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</si>
  <si>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</si>
  <si>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</si>
  <si>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</si>
  <si>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</si>
  <si>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</si>
  <si>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</si>
  <si>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</si>
  <si>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</si>
  <si>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</si>
  <si>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</si>
  <si>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</si>
  <si>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</si>
  <si>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</si>
  <si>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</si>
  <si>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</si>
  <si>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</si>
  <si>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</si>
  <si>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</si>
  <si>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</si>
  <si>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</si>
  <si>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</si>
  <si>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</si>
  <si>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</si>
  <si>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</si>
  <si>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</si>
  <si>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</si>
  <si>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</si>
  <si>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</si>
  <si>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</si>
  <si>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</si>
  <si>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</si>
  <si>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</si>
  <si>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</si>
  <si>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</si>
  <si>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</si>
  <si>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</si>
  <si>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</si>
  <si>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</si>
  <si>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</si>
  <si>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</si>
  <si>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</si>
  <si>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</si>
  <si>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</si>
  <si>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</si>
  <si>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</si>
  <si>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</si>
  <si>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</si>
  <si>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</si>
  <si>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</si>
  <si>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</si>
  <si>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</si>
  <si>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</si>
  <si>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</si>
  <si>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</si>
  <si>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</si>
  <si>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</si>
  <si>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</si>
  <si>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</si>
  <si>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</si>
  <si>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</si>
  <si>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</si>
  <si>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</si>
  <si>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</si>
  <si>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</si>
  <si>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</si>
  <si>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</si>
  <si>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Sunday , April 7th </t>
  </si>
  <si>
    <t>Notes</t>
  </si>
  <si>
    <t>VIP</t>
  </si>
  <si>
    <t>Public</t>
  </si>
  <si>
    <t>Wayne</t>
  </si>
  <si>
    <t>Dallas Art Fair VIP Art Collection Tour-KZ</t>
  </si>
  <si>
    <t xml:space="preserve">Art </t>
  </si>
  <si>
    <t>No Photos</t>
  </si>
  <si>
    <t>Sandra</t>
  </si>
  <si>
    <t>Phil</t>
  </si>
  <si>
    <t>Steve</t>
  </si>
  <si>
    <t>Mr.West</t>
  </si>
  <si>
    <t>Bart</t>
  </si>
  <si>
    <t>Sammye</t>
  </si>
  <si>
    <t>Jerry</t>
  </si>
  <si>
    <t>Maria</t>
  </si>
  <si>
    <t xml:space="preserve">Bart </t>
  </si>
  <si>
    <t>Illum Family - DW</t>
  </si>
  <si>
    <t>Group photo w/ copy for each person</t>
  </si>
  <si>
    <t>3:30</t>
  </si>
  <si>
    <t>1</t>
  </si>
  <si>
    <t>Tai</t>
  </si>
  <si>
    <t>9</t>
  </si>
  <si>
    <t>2</t>
  </si>
  <si>
    <t>Tony R</t>
  </si>
  <si>
    <t>10</t>
  </si>
  <si>
    <t>3</t>
  </si>
  <si>
    <t xml:space="preserve">Tracy coming in 10:30am </t>
  </si>
  <si>
    <t>11</t>
  </si>
  <si>
    <t>4</t>
  </si>
  <si>
    <t>12</t>
  </si>
  <si>
    <t>Captain</t>
  </si>
  <si>
    <t>Carla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</si>
  <si>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</si>
  <si>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</si>
  <si>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</si>
  <si>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</si>
  <si>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</si>
  <si>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</si>
  <si>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</si>
  <si>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</si>
  <si>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</si>
  <si>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</si>
  <si>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Dallas Art Fair</t>
  </si>
  <si>
    <t>ADDED TO SCHEDULE</t>
  </si>
  <si>
    <t>error</t>
  </si>
  <si>
    <t>Illum Family</t>
  </si>
  <si>
    <t>Sunday, April 7th</t>
  </si>
  <si>
    <t>4942, 4943 - Blurry No Print</t>
  </si>
  <si>
    <t>4998 and 99 is this group</t>
  </si>
  <si>
    <t>3849 is from this group</t>
  </si>
  <si>
    <t>No Cards 5000-5006, No Photo for 5005</t>
  </si>
  <si>
    <t>card change</t>
  </si>
  <si>
    <t>3847 Blury b</t>
  </si>
  <si>
    <t>3864 is blurry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</si>
  <si>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17; Rastered 4318</t>
    </r>
  </si>
  <si>
    <r>
      <rPr>
        <b/>
        <sz val="7"/>
        <color theme="0" tint="-0.34998626667073579"/>
        <rFont val="Calibri"/>
        <family val="2"/>
      </rPr>
      <t>4929 NO PRINT;</t>
    </r>
    <r>
      <rPr>
        <b/>
        <sz val="7"/>
        <color theme="1"/>
        <rFont val="Calibri"/>
        <family val="2"/>
      </rPr>
      <t xml:space="preserve">
4920 was art tour wanted to buy a photo, </t>
    </r>
  </si>
  <si>
    <r>
      <rPr>
        <b/>
        <sz val="11"/>
        <color theme="0" tint="-0.34998626667073579"/>
        <rFont val="Calibri"/>
        <family val="2"/>
      </rPr>
      <t>4929 NO PRINT;</t>
    </r>
    <r>
      <rPr>
        <b/>
        <sz val="11"/>
        <color theme="1"/>
        <rFont val="Calibri"/>
        <family val="2"/>
      </rPr>
      <t xml:space="preserve">
4920 was art tour wanted to buy a photo, </t>
    </r>
  </si>
  <si>
    <r>
      <t xml:space="preserve">Group VIP photo → [NE GAP]; 
Print → one 5x7 / person </t>
    </r>
    <r>
      <rPr>
        <b/>
        <sz val="11"/>
        <color theme="1"/>
        <rFont val="Calibri"/>
        <family val="2"/>
      </rPr>
      <t xml:space="preserve">
Printed 17; Rastered 4318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</si>
</sst>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7"/>
      <color theme="1"/>
      <name val="Calibri"/>
      <family val="2"/>
    </font>
    <font>
      <sz val="11"/>
      <color theme="1"/>
      <name val="Calibri"/>
      <family val="2"/>
    </font>
    <font>
      <b/>
      <sz val="7"/>
      <color theme="0" tint="-0.34998626667073579"/>
      <name val="Calibri"/>
      <family val="2"/>
    </font>
    <font>
      <sz val="7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0" tint="-0.34998626667073579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1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2" borderId="53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32" xfId="0" applyFont="1" applyFill="1" applyBorder="1"/>
    <xf numFmtId="20" fontId="4" fillId="11" borderId="53" xfId="0" applyNumberFormat="1" applyFont="1" applyFill="1" applyBorder="1" applyAlignment="1">
      <alignment horizontal="center"/>
    </xf>
    <xf numFmtId="0" fontId="4" fillId="11" borderId="54" xfId="0" applyFont="1" applyFill="1" applyBorder="1" applyAlignment="1">
      <alignment horizontal="center" wrapText="1"/>
    </xf>
    <xf numFmtId="0" fontId="4" fillId="11" borderId="54" xfId="0" applyFont="1" applyFill="1" applyBorder="1" applyAlignment="1">
      <alignment horizontal="center"/>
    </xf>
    <xf numFmtId="0" fontId="24" fillId="11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2" borderId="53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center"/>
    </xf>
    <xf numFmtId="0" fontId="24" fillId="3" borderId="66" xfId="0" applyFont="1" applyFill="1" applyBorder="1" applyAlignment="1">
      <alignment horizontal="center" wrapText="1"/>
    </xf>
    <xf numFmtId="0" fontId="24" fillId="2" borderId="66" xfId="0" applyFont="1" applyFill="1" applyBorder="1" applyAlignment="1">
      <alignment horizontal="center" wrapText="1"/>
    </xf>
    <xf numFmtId="20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67" xfId="0" applyNumberFormat="1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2" borderId="4" xfId="0" applyNumberFormat="1" applyFill="1" applyBorder="1" applyAlignment="1">
      <alignment horizontal="right"/>
    </xf>
    <xf numFmtId="49" fontId="4" fillId="2" borderId="64" xfId="0" applyNumberFormat="1" applyFont="1" applyFill="1" applyBorder="1" applyAlignment="1">
      <alignment horizontal="left"/>
    </xf>
    <xf numFmtId="49" fontId="0" fillId="2" borderId="22" xfId="0" applyNumberFormat="1" applyFill="1" applyBorder="1"/>
    <xf numFmtId="49" fontId="52" fillId="2" borderId="64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left"/>
    </xf>
    <xf numFmtId="0" fontId="0" fillId="2" borderId="70" xfId="0" applyFill="1" applyBorder="1" applyAlignment="1">
      <alignment horizontal="left" wrapText="1"/>
    </xf>
    <xf numFmtId="0" fontId="0" fillId="2" borderId="0" xfId="0" applyFill="1"/>
    <xf numFmtId="49" fontId="0" fillId="2" borderId="8" xfId="0" applyNumberForma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left"/>
    </xf>
    <xf numFmtId="49" fontId="0" fillId="2" borderId="6" xfId="0" applyNumberFormat="1" applyFill="1" applyBorder="1"/>
    <xf numFmtId="49" fontId="52" fillId="2" borderId="6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>
      <alignment horizontal="left"/>
    </xf>
    <xf numFmtId="0" fontId="0" fillId="2" borderId="70" xfId="0" applyFill="1" applyBorder="1" applyAlignment="1">
      <alignment horizontal="left"/>
    </xf>
    <xf numFmtId="49" fontId="0" fillId="2" borderId="53" xfId="0" applyNumberFormat="1" applyFill="1" applyBorder="1" applyAlignment="1">
      <alignment horizontal="right"/>
    </xf>
    <xf numFmtId="0" fontId="0" fillId="2" borderId="71" xfId="0" applyFill="1" applyBorder="1"/>
    <xf numFmtId="49" fontId="4" fillId="2" borderId="54" xfId="0" applyNumberFormat="1" applyFont="1" applyFill="1" applyBorder="1"/>
    <xf numFmtId="49" fontId="4" fillId="2" borderId="9" xfId="0" applyNumberFormat="1" applyFont="1" applyFill="1" applyBorder="1"/>
    <xf numFmtId="49" fontId="0" fillId="2" borderId="2" xfId="0" applyNumberForma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2" borderId="3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49" fontId="4" fillId="2" borderId="5" xfId="0" applyNumberFormat="1" applyFont="1" applyFill="1" applyBorder="1"/>
    <xf numFmtId="49" fontId="45" fillId="2" borderId="4" xfId="0" applyNumberFormat="1" applyFont="1" applyFill="1" applyBorder="1" applyAlignment="1">
      <alignment horizontal="right"/>
    </xf>
    <xf numFmtId="49" fontId="4" fillId="2" borderId="64" xfId="0" applyNumberFormat="1" applyFont="1" applyFill="1" applyBorder="1"/>
    <xf numFmtId="49" fontId="4" fillId="2" borderId="13" xfId="0" applyNumberFormat="1" applyFont="1" applyFill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2" borderId="8" xfId="0" applyNumberFormat="1" applyFont="1" applyFill="1" applyBorder="1" applyAlignment="1">
      <alignment horizontal="right"/>
    </xf>
    <xf numFmtId="49" fontId="4" fillId="2" borderId="6" xfId="0" applyNumberFormat="1" applyFont="1" applyFill="1" applyBorder="1"/>
    <xf numFmtId="49" fontId="39" fillId="2" borderId="6" xfId="0" applyNumberFormat="1" applyFont="1" applyFill="1" applyBorder="1"/>
    <xf numFmtId="49" fontId="4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0" fillId="0" borderId="2" xfId="0" applyNumberFormat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49" fontId="4" fillId="0" borderId="3" xfId="0" applyNumberFormat="1" applyFont="1" applyBorder="1"/>
    <xf numFmtId="49" fontId="4" fillId="0" borderId="5" xfId="0" applyNumberFormat="1" applyFont="1" applyBorder="1"/>
    <xf numFmtId="49" fontId="53" fillId="0" borderId="5" xfId="0" applyNumberFormat="1" applyFont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7" xfId="0" applyNumberFormat="1" applyFont="1" applyBorder="1"/>
    <xf numFmtId="49" fontId="39" fillId="0" borderId="8" xfId="0" applyNumberFormat="1" applyFont="1" applyBorder="1" applyAlignment="1">
      <alignment horizontal="righ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0" fontId="54" fillId="0" borderId="0" xfId="0" applyFont="1"/>
    <xf numFmtId="0" fontId="55" fillId="22" borderId="3" xfId="0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57" fillId="30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6" fillId="6" borderId="5" xfId="0" applyFont="1" applyFill="1" applyBorder="1" applyAlignment="1">
      <alignment horizontal="center"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8" fillId="0" borderId="3" xfId="0" applyFont="1" applyBorder="1" applyAlignment="1">
      <alignment wrapText="1"/>
    </xf>
    <xf numFmtId="0" fontId="58" fillId="0" borderId="5" xfId="0" applyFont="1" applyBorder="1" applyAlignment="1">
      <alignment wrapText="1"/>
    </xf>
    <xf numFmtId="164" fontId="12" fillId="30" borderId="18" xfId="0" applyNumberFormat="1" applyFont="1" applyFill="1" applyBorder="1" applyAlignment="1">
      <alignment horizontal="center" vertical="center"/>
    </xf>
    <xf numFmtId="164" fontId="12" fillId="30" borderId="5" xfId="0" applyNumberFormat="1" applyFont="1" applyFill="1" applyBorder="1" applyAlignment="1">
      <alignment horizontal="center" vertic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59" fillId="0" borderId="2" xfId="0" applyFont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8" fillId="0" borderId="8" xfId="0" applyFont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0" fontId="58" fillId="0" borderId="15" xfId="0" applyFont="1" applyBorder="1" applyAlignment="1">
      <alignment vertical="center" wrapText="1"/>
    </xf>
    <xf numFmtId="0" fontId="58" fillId="0" borderId="2" xfId="0" applyFont="1" applyBorder="1" applyAlignment="1">
      <alignment vertical="center" wrapText="1"/>
    </xf>
    <xf numFmtId="0" fontId="58" fillId="0" borderId="3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61" fillId="6" borderId="2" xfId="0" applyFont="1" applyFill="1" applyBorder="1" applyAlignment="1">
      <alignment vertical="center" wrapText="1"/>
    </xf>
    <xf numFmtId="0" fontId="61" fillId="6" borderId="3" xfId="0" applyFont="1" applyFill="1" applyBorder="1" applyAlignment="1">
      <alignment vertical="center" wrapText="1"/>
    </xf>
    <xf numFmtId="0" fontId="61" fillId="6" borderId="5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58" fillId="0" borderId="71" xfId="0" applyFont="1" applyBorder="1" applyAlignment="1">
      <alignment vertical="center" wrapText="1"/>
    </xf>
    <xf numFmtId="0" fontId="58" fillId="0" borderId="72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0" fillId="0" borderId="5" xfId="0" applyFont="1" applyBorder="1" applyAlignment="1">
      <alignment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63" fillId="0" borderId="2" xfId="0" applyFont="1" applyBorder="1" applyAlignment="1">
      <alignment vertical="center" wrapText="1"/>
    </xf>
    <xf numFmtId="0" fontId="63" fillId="0" borderId="3" xfId="0" applyFont="1" applyBorder="1" applyAlignment="1">
      <alignment vertical="center" wrapText="1"/>
    </xf>
    <xf numFmtId="0" fontId="63" fillId="0" borderId="5" xfId="0" applyFont="1" applyBorder="1" applyAlignment="1">
      <alignment vertical="center" wrapText="1"/>
    </xf>
    <xf numFmtId="0" fontId="64" fillId="0" borderId="2" xfId="0" applyFont="1" applyBorder="1" applyAlignment="1">
      <alignment vertical="center"/>
    </xf>
    <xf numFmtId="0" fontId="65" fillId="0" borderId="74" xfId="0" applyFont="1" applyBorder="1" applyAlignment="1">
      <alignment vertical="center" wrapText="1"/>
    </xf>
    <xf numFmtId="0" fontId="65" fillId="0" borderId="75" xfId="0" applyFont="1" applyBorder="1" applyAlignment="1">
      <alignment vertical="center" wrapText="1"/>
    </xf>
    <xf numFmtId="0" fontId="65" fillId="0" borderId="37" xfId="0" applyFont="1" applyBorder="1" applyAlignment="1">
      <alignment vertical="center" wrapText="1"/>
    </xf>
    <xf numFmtId="0" fontId="65" fillId="0" borderId="50" xfId="0" applyFont="1" applyBorder="1" applyAlignment="1">
      <alignment vertical="center" wrapText="1"/>
    </xf>
    <xf numFmtId="0" fontId="65" fillId="0" borderId="44" xfId="0" applyFont="1" applyBorder="1" applyAlignment="1">
      <alignment vertical="center" wrapText="1"/>
    </xf>
    <xf numFmtId="0" fontId="65" fillId="0" borderId="18" xfId="0" applyFont="1" applyBorder="1" applyAlignment="1">
      <alignment vertical="center" wrapText="1"/>
    </xf>
    <xf numFmtId="0" fontId="66" fillId="0" borderId="50" xfId="0" applyFont="1" applyBorder="1" applyAlignment="1">
      <alignment vertical="center" wrapText="1"/>
    </xf>
    <xf numFmtId="0" fontId="66" fillId="0" borderId="44" xfId="0" applyFont="1" applyBorder="1" applyAlignment="1">
      <alignment vertical="center" wrapText="1"/>
    </xf>
    <xf numFmtId="0" fontId="66" fillId="0" borderId="18" xfId="0" applyFont="1" applyBorder="1" applyAlignment="1">
      <alignment vertical="center" wrapText="1"/>
    </xf>
    <xf numFmtId="0" fontId="67" fillId="0" borderId="50" xfId="0" applyFont="1" applyBorder="1" applyAlignment="1">
      <alignment vertical="center" wrapText="1"/>
    </xf>
    <xf numFmtId="0" fontId="67" fillId="0" borderId="44" xfId="0" applyFont="1" applyBorder="1" applyAlignment="1">
      <alignment vertical="center" wrapText="1"/>
    </xf>
    <xf numFmtId="0" fontId="67" fillId="0" borderId="18" xfId="0" applyFont="1" applyBorder="1" applyAlignment="1">
      <alignment vertical="center" wrapText="1"/>
    </xf>
    <xf numFmtId="0" fontId="68" fillId="0" borderId="50" xfId="0" applyFont="1" applyBorder="1" applyAlignment="1">
      <alignment vertical="center" wrapText="1"/>
    </xf>
    <xf numFmtId="0" fontId="68" fillId="0" borderId="44" xfId="0" applyFont="1" applyBorder="1" applyAlignment="1">
      <alignment vertical="center" wrapText="1"/>
    </xf>
    <xf numFmtId="0" fontId="68" fillId="0" borderId="18" xfId="0" applyFont="1" applyBorder="1" applyAlignment="1">
      <alignment vertical="center" wrapText="1"/>
    </xf>
    <xf numFmtId="0" fontId="69" fillId="0" borderId="50" xfId="0" applyFont="1" applyBorder="1" applyAlignment="1">
      <alignment vertical="center"/>
    </xf>
    <xf numFmtId="0" fontId="69" fillId="0" borderId="44" xfId="0" applyFont="1" applyBorder="1" applyAlignment="1">
      <alignment vertical="center"/>
    </xf>
    <xf numFmtId="0" fontId="69" fillId="0" borderId="18" xfId="0" applyFont="1" applyBorder="1" applyAlignment="1">
      <alignment vertical="center"/>
    </xf>
    <xf numFmtId="0" fontId="62" fillId="6" borderId="50" xfId="0" applyFont="1" applyFill="1" applyBorder="1" applyAlignment="1">
      <alignment vertical="center" wrapText="1"/>
    </xf>
    <xf numFmtId="0" fontId="62" fillId="6" borderId="44" xfId="0" applyFont="1" applyFill="1" applyBorder="1" applyAlignment="1">
      <alignment vertical="center" wrapText="1"/>
    </xf>
    <xf numFmtId="0" fontId="62" fillId="6" borderId="18" xfId="0" applyFont="1" applyFill="1" applyBorder="1" applyAlignment="1">
      <alignment vertical="center" wrapText="1"/>
    </xf>
    <xf numFmtId="0" fontId="65" fillId="0" borderId="76" xfId="0" applyFont="1" applyBorder="1" applyAlignment="1">
      <alignment vertical="center" wrapText="1"/>
    </xf>
    <xf numFmtId="0" fontId="65" fillId="0" borderId="73" xfId="0" applyFont="1" applyBorder="1" applyAlignment="1">
      <alignment vertical="center" wrapText="1"/>
    </xf>
    <xf numFmtId="0" fontId="65" fillId="0" borderId="22" xfId="0" applyFont="1" applyBorder="1" applyAlignment="1">
      <alignment vertical="center" wrapText="1"/>
    </xf>
  </cellXfs>
  <cellStyles count="1">
    <cellStyle name="Normal" xfId="0" builtinId="0"/>
  </cellStyles>
  <dxfs count="1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A7A3-0AE8-4E33-80F0-67C0AFC132D4}">
  <dimension ref="A1:G41"/>
  <sheetViews>
    <sheetView topLeftCell="A5" zoomScale="125" zoomScaleNormal="125" workbookViewId="0">
      <selection activeCell="F3" sqref="F3:F2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6" customWidth="1"/>
  </cols>
  <sheetData>
    <row r="1" spans="1:7" ht="24.75" customHeight="1" thickBot="1" x14ac:dyDescent="0.3">
      <c r="A1" s="430" t="s">
        <v>76</v>
      </c>
      <c r="B1" s="431"/>
      <c r="C1" s="431"/>
      <c r="D1" s="431"/>
      <c r="E1" s="432"/>
      <c r="F1" s="325"/>
    </row>
    <row r="2" spans="1:7" ht="15.75" thickBot="1" x14ac:dyDescent="0.3">
      <c r="A2" s="327" t="s">
        <v>0</v>
      </c>
      <c r="B2" s="328" t="s">
        <v>16</v>
      </c>
      <c r="C2" s="328" t="s">
        <v>2</v>
      </c>
      <c r="D2" s="328" t="s">
        <v>1</v>
      </c>
      <c r="E2" s="329" t="s">
        <v>77</v>
      </c>
      <c r="F2" s="325" t="s">
        <v>15</v>
      </c>
      <c r="G2" s="330"/>
    </row>
    <row r="3" spans="1:7" ht="21" customHeight="1" x14ac:dyDescent="0.25">
      <c r="A3" s="331">
        <v>0.42708333333333331</v>
      </c>
      <c r="B3" s="332" t="s">
        <v>78</v>
      </c>
      <c r="C3" s="332">
        <v>35</v>
      </c>
      <c r="D3" s="332" t="s">
        <v>79</v>
      </c>
      <c r="E3" s="333"/>
      <c r="F3" s="334" t="s">
        <v>80</v>
      </c>
      <c r="G3" s="330"/>
    </row>
    <row r="4" spans="1:7" ht="30.75" customHeight="1" x14ac:dyDescent="0.25">
      <c r="A4" s="335">
        <v>0.4375</v>
      </c>
      <c r="B4" s="336" t="s">
        <v>81</v>
      </c>
      <c r="C4" s="337">
        <v>30</v>
      </c>
      <c r="D4" s="337" t="s">
        <v>82</v>
      </c>
      <c r="E4" s="338" t="s">
        <v>83</v>
      </c>
      <c r="F4" s="339" t="s">
        <v>84</v>
      </c>
      <c r="G4" s="330"/>
    </row>
    <row r="5" spans="1:7" ht="22.5" customHeight="1" x14ac:dyDescent="0.25">
      <c r="A5" s="340">
        <v>0.4375</v>
      </c>
      <c r="B5" s="341" t="s">
        <v>78</v>
      </c>
      <c r="C5" s="341">
        <v>35</v>
      </c>
      <c r="D5" s="341" t="s">
        <v>79</v>
      </c>
      <c r="E5" s="342"/>
      <c r="F5" s="339" t="s">
        <v>85</v>
      </c>
      <c r="G5" s="330"/>
    </row>
    <row r="6" spans="1:7" ht="22.5" customHeight="1" x14ac:dyDescent="0.25">
      <c r="A6" s="340">
        <v>0.44791666666666669</v>
      </c>
      <c r="B6" s="341" t="s">
        <v>78</v>
      </c>
      <c r="C6" s="341">
        <v>35</v>
      </c>
      <c r="D6" s="341" t="s">
        <v>79</v>
      </c>
      <c r="E6" s="342"/>
      <c r="F6" s="339" t="s">
        <v>86</v>
      </c>
      <c r="G6" s="330"/>
    </row>
    <row r="7" spans="1:7" ht="21" customHeight="1" x14ac:dyDescent="0.25">
      <c r="A7" s="340">
        <v>0.45833333333333331</v>
      </c>
      <c r="B7" s="332" t="s">
        <v>78</v>
      </c>
      <c r="C7" s="332">
        <v>35</v>
      </c>
      <c r="D7" s="341" t="s">
        <v>79</v>
      </c>
      <c r="E7" s="333"/>
      <c r="F7" s="339" t="s">
        <v>87</v>
      </c>
      <c r="G7" s="330"/>
    </row>
    <row r="8" spans="1:7" ht="21" customHeight="1" x14ac:dyDescent="0.25">
      <c r="A8" s="340">
        <v>0.46875</v>
      </c>
      <c r="B8" s="332" t="s">
        <v>78</v>
      </c>
      <c r="C8" s="332">
        <v>35</v>
      </c>
      <c r="D8" s="341" t="s">
        <v>79</v>
      </c>
      <c r="E8" s="333"/>
      <c r="F8" s="339" t="s">
        <v>88</v>
      </c>
      <c r="G8" s="330"/>
    </row>
    <row r="9" spans="1:7" ht="21" customHeight="1" x14ac:dyDescent="0.25">
      <c r="A9" s="340">
        <v>0.47916666666666669</v>
      </c>
      <c r="B9" s="332" t="s">
        <v>78</v>
      </c>
      <c r="C9" s="332">
        <v>35</v>
      </c>
      <c r="D9" s="341" t="s">
        <v>79</v>
      </c>
      <c r="E9" s="333"/>
      <c r="F9" s="339" t="s">
        <v>3</v>
      </c>
      <c r="G9" s="330"/>
    </row>
    <row r="10" spans="1:7" ht="22.5" customHeight="1" x14ac:dyDescent="0.25">
      <c r="A10" s="340">
        <v>0.5</v>
      </c>
      <c r="B10" s="343" t="s">
        <v>78</v>
      </c>
      <c r="C10" s="341">
        <v>35</v>
      </c>
      <c r="D10" s="341" t="s">
        <v>79</v>
      </c>
      <c r="E10" s="344"/>
      <c r="F10" s="339" t="s">
        <v>89</v>
      </c>
      <c r="G10" s="330"/>
    </row>
    <row r="11" spans="1:7" ht="22.5" customHeight="1" x14ac:dyDescent="0.25">
      <c r="A11" s="340">
        <v>0.51041666666666663</v>
      </c>
      <c r="B11" s="343" t="s">
        <v>78</v>
      </c>
      <c r="C11" s="341">
        <v>35</v>
      </c>
      <c r="D11" s="341" t="s">
        <v>79</v>
      </c>
      <c r="E11" s="344"/>
      <c r="F11" s="339" t="s">
        <v>90</v>
      </c>
      <c r="G11" s="330"/>
    </row>
    <row r="12" spans="1:7" ht="20.25" customHeight="1" x14ac:dyDescent="0.25">
      <c r="A12" s="340">
        <v>0.52083333333333337</v>
      </c>
      <c r="B12" s="341" t="s">
        <v>78</v>
      </c>
      <c r="C12" s="341">
        <v>35</v>
      </c>
      <c r="D12" s="341" t="s">
        <v>79</v>
      </c>
      <c r="E12" s="344"/>
      <c r="F12" s="339" t="s">
        <v>85</v>
      </c>
      <c r="G12" s="330"/>
    </row>
    <row r="13" spans="1:7" ht="20.25" customHeight="1" x14ac:dyDescent="0.25">
      <c r="A13" s="340">
        <v>0.53125</v>
      </c>
      <c r="B13" s="341" t="s">
        <v>78</v>
      </c>
      <c r="C13" s="341">
        <v>35</v>
      </c>
      <c r="D13" s="341" t="s">
        <v>79</v>
      </c>
      <c r="E13" s="344"/>
      <c r="F13" s="339" t="s">
        <v>86</v>
      </c>
      <c r="G13" s="330"/>
    </row>
    <row r="14" spans="1:7" ht="20.25" customHeight="1" x14ac:dyDescent="0.25">
      <c r="A14" s="340">
        <v>4.1666666666666664E-2</v>
      </c>
      <c r="B14" s="341" t="s">
        <v>78</v>
      </c>
      <c r="C14" s="341">
        <v>35</v>
      </c>
      <c r="D14" s="341" t="s">
        <v>79</v>
      </c>
      <c r="E14" s="344"/>
      <c r="F14" s="339" t="s">
        <v>80</v>
      </c>
      <c r="G14" s="330"/>
    </row>
    <row r="15" spans="1:7" ht="20.25" customHeight="1" x14ac:dyDescent="0.25">
      <c r="A15" s="340">
        <v>5.2083333333333336E-2</v>
      </c>
      <c r="B15" s="341" t="s">
        <v>78</v>
      </c>
      <c r="C15" s="341">
        <v>35</v>
      </c>
      <c r="D15" s="341" t="s">
        <v>79</v>
      </c>
      <c r="E15" s="344"/>
      <c r="F15" s="339" t="s">
        <v>91</v>
      </c>
      <c r="G15" s="330"/>
    </row>
    <row r="16" spans="1:7" ht="20.25" customHeight="1" x14ac:dyDescent="0.25">
      <c r="A16" s="340">
        <v>6.25E-2</v>
      </c>
      <c r="B16" s="341" t="s">
        <v>78</v>
      </c>
      <c r="C16" s="341">
        <v>35</v>
      </c>
      <c r="D16" s="341" t="s">
        <v>79</v>
      </c>
      <c r="E16" s="344"/>
      <c r="F16" s="339" t="s">
        <v>92</v>
      </c>
      <c r="G16" s="330"/>
    </row>
    <row r="17" spans="1:7" ht="19.5" customHeight="1" x14ac:dyDescent="0.25">
      <c r="A17" s="340">
        <v>8.3333333333333329E-2</v>
      </c>
      <c r="B17" s="343" t="s">
        <v>78</v>
      </c>
      <c r="C17" s="341">
        <v>35</v>
      </c>
      <c r="D17" s="341" t="s">
        <v>79</v>
      </c>
      <c r="E17" s="342"/>
      <c r="F17" s="339" t="s">
        <v>3</v>
      </c>
      <c r="G17" s="330"/>
    </row>
    <row r="18" spans="1:7" ht="28.5" customHeight="1" x14ac:dyDescent="0.25">
      <c r="A18" s="345">
        <v>9.375E-2</v>
      </c>
      <c r="B18" s="346" t="s">
        <v>93</v>
      </c>
      <c r="C18" s="347">
        <v>17</v>
      </c>
      <c r="D18" s="347" t="s">
        <v>4</v>
      </c>
      <c r="E18" s="348" t="s">
        <v>94</v>
      </c>
      <c r="F18" s="339" t="s">
        <v>90</v>
      </c>
      <c r="G18" s="330"/>
    </row>
    <row r="19" spans="1:7" ht="19.5" customHeight="1" x14ac:dyDescent="0.25">
      <c r="A19" s="340">
        <v>0.10416666666666667</v>
      </c>
      <c r="B19" s="343" t="s">
        <v>78</v>
      </c>
      <c r="C19" s="341">
        <v>35</v>
      </c>
      <c r="D19" s="341" t="s">
        <v>79</v>
      </c>
      <c r="E19" s="349"/>
      <c r="F19" s="339" t="s">
        <v>89</v>
      </c>
      <c r="G19" s="330"/>
    </row>
    <row r="20" spans="1:7" ht="23.25" customHeight="1" x14ac:dyDescent="0.25">
      <c r="A20" s="350">
        <v>0.125</v>
      </c>
      <c r="B20" s="351" t="s">
        <v>78</v>
      </c>
      <c r="C20" s="351">
        <v>35</v>
      </c>
      <c r="D20" s="341" t="s">
        <v>79</v>
      </c>
      <c r="E20" s="352"/>
      <c r="F20" s="353" t="s">
        <v>80</v>
      </c>
      <c r="G20" s="330"/>
    </row>
    <row r="21" spans="1:7" ht="21" customHeight="1" thickBot="1" x14ac:dyDescent="0.3">
      <c r="A21" s="354" t="s">
        <v>95</v>
      </c>
      <c r="B21" s="328" t="s">
        <v>78</v>
      </c>
      <c r="C21" s="328">
        <v>35</v>
      </c>
      <c r="D21" s="328" t="s">
        <v>79</v>
      </c>
      <c r="E21" s="355"/>
      <c r="F21" s="356" t="s">
        <v>91</v>
      </c>
    </row>
    <row r="22" spans="1:7" x14ac:dyDescent="0.25">
      <c r="A22" s="357"/>
      <c r="B22" s="358"/>
      <c r="C22" s="359"/>
      <c r="D22" s="360"/>
      <c r="E22" s="361"/>
      <c r="F22" s="362"/>
    </row>
    <row r="23" spans="1:7" x14ac:dyDescent="0.25">
      <c r="A23" s="363"/>
      <c r="B23" s="364"/>
      <c r="C23" s="365"/>
      <c r="D23" s="366"/>
      <c r="E23" s="367"/>
      <c r="F23" s="362"/>
    </row>
    <row r="24" spans="1:7" x14ac:dyDescent="0.25">
      <c r="A24" s="363"/>
      <c r="B24" s="364"/>
      <c r="C24" s="365"/>
      <c r="D24" s="366"/>
      <c r="E24" s="367"/>
      <c r="F24" s="362"/>
    </row>
    <row r="25" spans="1:7" x14ac:dyDescent="0.25">
      <c r="A25" s="363"/>
      <c r="B25" s="364"/>
      <c r="C25" s="365"/>
      <c r="D25" s="366"/>
      <c r="E25" s="367"/>
      <c r="F25" s="362"/>
    </row>
    <row r="26" spans="1:7" s="374" customFormat="1" x14ac:dyDescent="0.25">
      <c r="A26" s="368"/>
      <c r="B26" s="369"/>
      <c r="C26" s="370"/>
      <c r="D26" s="371"/>
      <c r="E26" s="372"/>
      <c r="F26" s="373"/>
      <c r="G26" s="330"/>
    </row>
    <row r="27" spans="1:7" s="374" customFormat="1" ht="15.75" thickBot="1" x14ac:dyDescent="0.3">
      <c r="A27" s="375"/>
      <c r="B27" s="376"/>
      <c r="C27" s="377"/>
      <c r="D27" s="378"/>
      <c r="E27" s="379"/>
      <c r="F27" s="380"/>
      <c r="G27" s="330"/>
    </row>
    <row r="28" spans="1:7" s="374" customFormat="1" x14ac:dyDescent="0.25">
      <c r="A28" s="381" t="s">
        <v>96</v>
      </c>
      <c r="B28" s="382" t="s">
        <v>97</v>
      </c>
      <c r="C28" s="383"/>
      <c r="D28" s="383" t="s">
        <v>98</v>
      </c>
      <c r="E28" s="384"/>
      <c r="F28" s="380"/>
      <c r="G28" s="330"/>
    </row>
    <row r="29" spans="1:7" s="374" customFormat="1" x14ac:dyDescent="0.25">
      <c r="A29" s="385" t="s">
        <v>99</v>
      </c>
      <c r="B29" s="386" t="s">
        <v>100</v>
      </c>
      <c r="C29" s="387"/>
      <c r="D29" s="387" t="s">
        <v>101</v>
      </c>
      <c r="E29" s="383"/>
      <c r="F29" s="380"/>
      <c r="G29" s="330"/>
    </row>
    <row r="30" spans="1:7" s="374" customFormat="1" x14ac:dyDescent="0.25">
      <c r="A30" s="385" t="s">
        <v>102</v>
      </c>
      <c r="B30" s="387" t="s">
        <v>103</v>
      </c>
      <c r="C30" s="387"/>
      <c r="D30" s="387" t="s">
        <v>104</v>
      </c>
      <c r="E30" s="388"/>
      <c r="G30" s="330"/>
    </row>
    <row r="31" spans="1:7" s="374" customFormat="1" x14ac:dyDescent="0.25">
      <c r="A31" s="385" t="s">
        <v>105</v>
      </c>
      <c r="B31" s="383"/>
      <c r="C31" s="387"/>
      <c r="D31" s="387" t="s">
        <v>106</v>
      </c>
      <c r="E31" s="389"/>
      <c r="G31" s="330"/>
    </row>
    <row r="32" spans="1:7" s="374" customFormat="1" x14ac:dyDescent="0.25">
      <c r="A32" s="390" t="s">
        <v>107</v>
      </c>
      <c r="B32" s="391" t="s">
        <v>108</v>
      </c>
      <c r="C32" s="392"/>
      <c r="D32" s="393" t="s">
        <v>107</v>
      </c>
      <c r="E32" s="394"/>
      <c r="G32" s="330"/>
    </row>
    <row r="33" spans="1:7" s="374" customFormat="1" ht="15.75" thickBot="1" x14ac:dyDescent="0.3">
      <c r="A33" s="395" t="s">
        <v>109</v>
      </c>
      <c r="B33" s="376"/>
      <c r="C33" s="396"/>
      <c r="D33" s="397" t="s">
        <v>109</v>
      </c>
      <c r="E33" s="398"/>
      <c r="G33" s="330"/>
    </row>
    <row r="34" spans="1:7" x14ac:dyDescent="0.25">
      <c r="A34" s="399" t="s">
        <v>110</v>
      </c>
      <c r="B34" s="400"/>
      <c r="C34" s="401"/>
      <c r="D34" s="401" t="s">
        <v>111</v>
      </c>
      <c r="E34" s="402"/>
    </row>
    <row r="35" spans="1:7" x14ac:dyDescent="0.25">
      <c r="A35" s="403" t="s">
        <v>112</v>
      </c>
      <c r="B35" s="404"/>
      <c r="C35" s="405"/>
      <c r="D35" s="405" t="s">
        <v>113</v>
      </c>
      <c r="E35" s="406"/>
    </row>
    <row r="36" spans="1:7" x14ac:dyDescent="0.25">
      <c r="A36" s="403" t="s">
        <v>114</v>
      </c>
      <c r="B36" s="404"/>
      <c r="C36" s="405"/>
      <c r="D36" s="405" t="s">
        <v>115</v>
      </c>
      <c r="E36" s="407"/>
    </row>
    <row r="37" spans="1:7" x14ac:dyDescent="0.25">
      <c r="A37" s="403" t="s">
        <v>116</v>
      </c>
      <c r="B37" s="404"/>
      <c r="C37" s="405"/>
      <c r="D37" s="405" t="s">
        <v>117</v>
      </c>
      <c r="E37" s="406"/>
    </row>
    <row r="38" spans="1:7" x14ac:dyDescent="0.25">
      <c r="A38" s="408" t="s">
        <v>107</v>
      </c>
      <c r="B38" s="369"/>
      <c r="C38" s="409"/>
      <c r="D38" s="409" t="s">
        <v>118</v>
      </c>
      <c r="E38" s="410"/>
    </row>
    <row r="39" spans="1:7" ht="15.75" thickBot="1" x14ac:dyDescent="0.3">
      <c r="A39" s="411" t="s">
        <v>109</v>
      </c>
      <c r="B39" s="376"/>
      <c r="C39" s="412"/>
      <c r="D39" s="413" t="s">
        <v>107</v>
      </c>
      <c r="E39" s="414"/>
    </row>
    <row r="40" spans="1:7" x14ac:dyDescent="0.25">
      <c r="B40" s="415"/>
      <c r="E40" s="415"/>
    </row>
    <row r="41" spans="1:7" x14ac:dyDescent="0.25">
      <c r="B41" s="415"/>
      <c r="E41" s="415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C79"/>
  <sheetViews>
    <sheetView zoomScale="125" zoomScaleNormal="125" workbookViewId="0">
      <selection activeCell="A5" sqref="A5:F23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9" ht="16.5" customHeight="1" thickBot="1" x14ac:dyDescent="0.3">
      <c r="A1" s="480" t="s">
        <v>123</v>
      </c>
      <c r="B1" s="480"/>
      <c r="C1" s="480"/>
      <c r="D1" s="480"/>
      <c r="E1" s="480"/>
      <c r="F1" s="481"/>
      <c r="G1" s="484" t="s">
        <v>19</v>
      </c>
      <c r="H1" s="485"/>
      <c r="I1" s="485"/>
      <c r="J1" s="485"/>
      <c r="K1" s="485"/>
      <c r="L1" s="485"/>
      <c r="M1" s="485"/>
      <c r="N1" s="485"/>
      <c r="O1" s="486"/>
      <c r="AB1" s="296"/>
    </row>
    <row r="2" spans="1:29" ht="16.5" customHeight="1" thickBot="1" x14ac:dyDescent="0.3">
      <c r="A2" s="482"/>
      <c r="B2" s="482"/>
      <c r="C2" s="482"/>
      <c r="D2" s="482"/>
      <c r="E2" s="482"/>
      <c r="F2" s="483"/>
      <c r="G2" s="487" t="s">
        <v>8</v>
      </c>
      <c r="H2" s="489" t="s">
        <v>21</v>
      </c>
      <c r="I2" s="490"/>
      <c r="J2" s="462" t="s">
        <v>8</v>
      </c>
      <c r="K2" s="464" t="s">
        <v>20</v>
      </c>
      <c r="L2" s="465"/>
      <c r="M2" s="491" t="s">
        <v>8</v>
      </c>
      <c r="N2" s="493" t="s">
        <v>4</v>
      </c>
      <c r="O2" s="494"/>
      <c r="P2" s="471" t="s">
        <v>9</v>
      </c>
      <c r="Q2" s="472"/>
      <c r="R2" s="473"/>
      <c r="S2" s="42"/>
      <c r="T2" s="474" t="s">
        <v>5</v>
      </c>
      <c r="U2" s="476" t="s">
        <v>6</v>
      </c>
      <c r="V2" s="478" t="s">
        <v>7</v>
      </c>
      <c r="W2" s="478" t="s">
        <v>24</v>
      </c>
      <c r="X2" s="474" t="s">
        <v>70</v>
      </c>
      <c r="Y2" s="478" t="s">
        <v>11</v>
      </c>
      <c r="Z2" s="439" t="s">
        <v>23</v>
      </c>
      <c r="AB2" s="297"/>
    </row>
    <row r="3" spans="1:29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88"/>
      <c r="H3" s="34" t="s">
        <v>13</v>
      </c>
      <c r="I3" s="35" t="s">
        <v>14</v>
      </c>
      <c r="J3" s="463"/>
      <c r="K3" s="36" t="s">
        <v>13</v>
      </c>
      <c r="L3" s="37" t="s">
        <v>14</v>
      </c>
      <c r="M3" s="49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5"/>
      <c r="U3" s="477"/>
      <c r="V3" s="479"/>
      <c r="W3" s="479"/>
      <c r="X3" s="475"/>
      <c r="Y3" s="479"/>
      <c r="Z3" s="446"/>
      <c r="AB3" s="275" t="s">
        <v>67</v>
      </c>
    </row>
    <row r="4" spans="1:29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9" ht="20.100000000000001" customHeight="1" x14ac:dyDescent="0.25">
      <c r="A5" s="51">
        <v>0.42708333333333331</v>
      </c>
      <c r="B5" s="299" t="s">
        <v>78</v>
      </c>
      <c r="C5" s="416">
        <v>45</v>
      </c>
      <c r="D5" s="134" t="s">
        <v>79</v>
      </c>
      <c r="E5" s="53"/>
      <c r="F5" s="417" t="s">
        <v>80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6" si="0">A5+TIME(2,0,0)</f>
        <v>0.51041666666666663</v>
      </c>
      <c r="T5" s="66"/>
      <c r="U5" s="67"/>
      <c r="V5" s="68"/>
      <c r="W5" s="68"/>
      <c r="X5" s="66"/>
      <c r="Y5" s="68"/>
      <c r="Z5" s="69"/>
      <c r="AA5" s="418">
        <v>10</v>
      </c>
      <c r="AB5" s="294">
        <f t="shared" ref="AB5:AB6" si="1">C5-AA5</f>
        <v>35</v>
      </c>
    </row>
    <row r="6" spans="1:29" ht="20.100000000000001" customHeight="1" x14ac:dyDescent="0.25">
      <c r="A6" s="51">
        <v>0.4375</v>
      </c>
      <c r="B6" s="299" t="s">
        <v>78</v>
      </c>
      <c r="C6" s="419">
        <v>55</v>
      </c>
      <c r="D6" s="134" t="s">
        <v>79</v>
      </c>
      <c r="E6" s="53"/>
      <c r="F6" s="417" t="s">
        <v>84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A6" s="418">
        <v>14</v>
      </c>
      <c r="AB6" s="294">
        <f t="shared" si="1"/>
        <v>41</v>
      </c>
    </row>
    <row r="7" spans="1:29" ht="20.100000000000001" customHeight="1" x14ac:dyDescent="0.25">
      <c r="A7" s="83">
        <v>0.4375</v>
      </c>
      <c r="B7" s="420" t="s">
        <v>119</v>
      </c>
      <c r="C7" s="85">
        <v>30</v>
      </c>
      <c r="D7" s="136" t="s">
        <v>26</v>
      </c>
      <c r="E7" s="87" t="s">
        <v>66</v>
      </c>
      <c r="F7" s="129" t="s">
        <v>85</v>
      </c>
      <c r="G7" s="89" t="s">
        <v>10</v>
      </c>
      <c r="H7" s="90" t="s">
        <v>10</v>
      </c>
      <c r="I7" s="91" t="s">
        <v>10</v>
      </c>
      <c r="J7" s="89"/>
      <c r="K7" s="90"/>
      <c r="L7" s="91"/>
      <c r="M7" s="89" t="s">
        <v>10</v>
      </c>
      <c r="N7" s="90" t="s">
        <v>10</v>
      </c>
      <c r="O7" s="91" t="s">
        <v>10</v>
      </c>
      <c r="P7" s="92" t="s">
        <v>10</v>
      </c>
      <c r="Q7" s="92"/>
      <c r="R7" s="92" t="s">
        <v>10</v>
      </c>
      <c r="S7" s="93" t="s">
        <v>10</v>
      </c>
      <c r="T7" s="97" t="s">
        <v>10</v>
      </c>
      <c r="U7" s="94" t="s">
        <v>10</v>
      </c>
      <c r="V7" s="95" t="s">
        <v>10</v>
      </c>
      <c r="W7" s="95" t="s">
        <v>10</v>
      </c>
      <c r="X7" s="97" t="s">
        <v>10</v>
      </c>
      <c r="Y7" s="95" t="s">
        <v>10</v>
      </c>
      <c r="Z7" s="96" t="s">
        <v>10</v>
      </c>
      <c r="AA7" s="418" t="s">
        <v>10</v>
      </c>
      <c r="AB7" s="85" t="s">
        <v>10</v>
      </c>
    </row>
    <row r="8" spans="1:29" ht="20.100000000000001" customHeight="1" x14ac:dyDescent="0.25">
      <c r="A8" s="51">
        <v>0.44791666666666669</v>
      </c>
      <c r="B8" s="299" t="s">
        <v>78</v>
      </c>
      <c r="C8" s="416">
        <v>45</v>
      </c>
      <c r="D8" s="134" t="s">
        <v>79</v>
      </c>
      <c r="E8" s="53" t="s">
        <v>120</v>
      </c>
      <c r="F8" s="417" t="s">
        <v>86</v>
      </c>
      <c r="G8" s="32"/>
      <c r="H8" s="19"/>
      <c r="I8" s="20"/>
      <c r="J8" s="33"/>
      <c r="K8" s="19"/>
      <c r="L8" s="20"/>
      <c r="M8" s="102"/>
      <c r="N8" s="19"/>
      <c r="O8" s="20"/>
      <c r="P8" s="38"/>
      <c r="Q8" s="39"/>
      <c r="R8" s="98"/>
      <c r="S8" s="31"/>
      <c r="T8" s="66"/>
      <c r="U8" s="67"/>
      <c r="V8" s="68"/>
      <c r="W8" s="68"/>
      <c r="X8" s="66"/>
      <c r="Y8" s="68"/>
      <c r="Z8" s="69"/>
      <c r="AA8" s="418">
        <v>45</v>
      </c>
      <c r="AB8" s="294">
        <f t="shared" ref="AB8:AB23" si="2">C8-AA8</f>
        <v>0</v>
      </c>
    </row>
    <row r="9" spans="1:29" ht="20.100000000000001" customHeight="1" x14ac:dyDescent="0.25">
      <c r="A9" s="51">
        <v>0.45833333333333331</v>
      </c>
      <c r="B9" s="299" t="s">
        <v>78</v>
      </c>
      <c r="C9" s="416">
        <v>45</v>
      </c>
      <c r="D9" s="134" t="s">
        <v>79</v>
      </c>
      <c r="E9" s="53"/>
      <c r="F9" s="417" t="s">
        <v>87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9" si="3">A9+TIME(2,0,0)</f>
        <v>0.54166666666666663</v>
      </c>
      <c r="T9" s="66"/>
      <c r="U9" s="67"/>
      <c r="V9" s="68"/>
      <c r="W9" s="68"/>
      <c r="X9" s="66"/>
      <c r="Y9" s="68"/>
      <c r="Z9" s="69"/>
      <c r="AA9" s="418">
        <v>0</v>
      </c>
      <c r="AB9" s="294">
        <f t="shared" si="2"/>
        <v>45</v>
      </c>
    </row>
    <row r="10" spans="1:29" ht="20.100000000000001" customHeight="1" x14ac:dyDescent="0.25">
      <c r="A10" s="51">
        <v>0.46875</v>
      </c>
      <c r="B10" s="299" t="s">
        <v>78</v>
      </c>
      <c r="C10" s="416">
        <v>45</v>
      </c>
      <c r="D10" s="134" t="s">
        <v>79</v>
      </c>
      <c r="E10" s="53"/>
      <c r="F10" s="417" t="s">
        <v>88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3"/>
        <v>0.55208333333333337</v>
      </c>
      <c r="T10" s="66"/>
      <c r="U10" s="67"/>
      <c r="V10" s="68"/>
      <c r="W10" s="68"/>
      <c r="X10" s="66"/>
      <c r="Y10" s="68"/>
      <c r="Z10" s="69"/>
      <c r="AA10" s="418">
        <v>28</v>
      </c>
      <c r="AB10" s="294">
        <f t="shared" si="2"/>
        <v>17</v>
      </c>
    </row>
    <row r="11" spans="1:29" ht="20.100000000000001" customHeight="1" x14ac:dyDescent="0.25">
      <c r="A11" s="51">
        <v>0.47916666666666669</v>
      </c>
      <c r="B11" s="299" t="s">
        <v>78</v>
      </c>
      <c r="C11" s="416">
        <v>45</v>
      </c>
      <c r="D11" s="134" t="s">
        <v>79</v>
      </c>
      <c r="E11" s="53"/>
      <c r="F11" s="417" t="s">
        <v>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3"/>
        <v>0.5625</v>
      </c>
      <c r="T11" s="66"/>
      <c r="U11" s="67"/>
      <c r="V11" s="68"/>
      <c r="W11" s="68"/>
      <c r="X11" s="66"/>
      <c r="Y11" s="68"/>
      <c r="Z11" s="69"/>
      <c r="AA11" s="418">
        <v>12</v>
      </c>
      <c r="AB11" s="294">
        <f t="shared" si="2"/>
        <v>33</v>
      </c>
    </row>
    <row r="12" spans="1:29" ht="20.100000000000001" customHeight="1" x14ac:dyDescent="0.25">
      <c r="A12" s="51">
        <v>0.5</v>
      </c>
      <c r="B12" s="299" t="s">
        <v>78</v>
      </c>
      <c r="C12" s="416">
        <v>45</v>
      </c>
      <c r="D12" s="134" t="s">
        <v>79</v>
      </c>
      <c r="E12" s="53"/>
      <c r="F12" s="417" t="s">
        <v>89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3"/>
        <v>0.58333333333333337</v>
      </c>
      <c r="T12" s="66"/>
      <c r="U12" s="67"/>
      <c r="V12" s="68"/>
      <c r="W12" s="68"/>
      <c r="X12" s="66"/>
      <c r="Y12" s="68"/>
      <c r="Z12" s="69"/>
      <c r="AA12" s="418">
        <v>2</v>
      </c>
      <c r="AB12" s="294">
        <f t="shared" si="2"/>
        <v>43</v>
      </c>
      <c r="AC12" t="s">
        <v>121</v>
      </c>
    </row>
    <row r="13" spans="1:29" ht="20.100000000000001" customHeight="1" x14ac:dyDescent="0.25">
      <c r="A13" s="51">
        <v>0.51041666666666663</v>
      </c>
      <c r="B13" s="299" t="s">
        <v>78</v>
      </c>
      <c r="C13" s="416">
        <v>45</v>
      </c>
      <c r="D13" s="134" t="s">
        <v>79</v>
      </c>
      <c r="E13" s="53"/>
      <c r="F13" s="417" t="s">
        <v>90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3"/>
        <v>0.59375</v>
      </c>
      <c r="T13" s="66"/>
      <c r="U13" s="67"/>
      <c r="V13" s="68"/>
      <c r="W13" s="68"/>
      <c r="X13" s="66"/>
      <c r="Y13" s="68"/>
      <c r="Z13" s="69"/>
      <c r="AA13" s="418">
        <v>36</v>
      </c>
      <c r="AB13" s="294">
        <f t="shared" si="2"/>
        <v>9</v>
      </c>
    </row>
    <row r="14" spans="1:29" ht="20.100000000000001" customHeight="1" x14ac:dyDescent="0.25">
      <c r="A14" s="51">
        <v>0.52083333333333337</v>
      </c>
      <c r="B14" s="299" t="s">
        <v>78</v>
      </c>
      <c r="C14" s="416">
        <v>45</v>
      </c>
      <c r="D14" s="134" t="s">
        <v>79</v>
      </c>
      <c r="E14" s="53"/>
      <c r="F14" s="417" t="s">
        <v>85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3"/>
        <v>0.60416666666666674</v>
      </c>
      <c r="T14" s="66"/>
      <c r="U14" s="67"/>
      <c r="V14" s="68"/>
      <c r="W14" s="68"/>
      <c r="X14" s="66"/>
      <c r="Y14" s="68"/>
      <c r="Z14" s="69"/>
      <c r="AA14" s="418">
        <v>4</v>
      </c>
      <c r="AB14" s="294">
        <f t="shared" si="2"/>
        <v>41</v>
      </c>
    </row>
    <row r="15" spans="1:29" ht="20.100000000000001" customHeight="1" x14ac:dyDescent="0.25">
      <c r="A15" s="51">
        <v>0.53125</v>
      </c>
      <c r="B15" s="299" t="s">
        <v>78</v>
      </c>
      <c r="C15" s="416">
        <v>45</v>
      </c>
      <c r="D15" s="134" t="s">
        <v>79</v>
      </c>
      <c r="E15" s="53" t="s">
        <v>120</v>
      </c>
      <c r="F15" s="417" t="s">
        <v>86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3"/>
        <v>0.61458333333333337</v>
      </c>
      <c r="T15" s="66"/>
      <c r="U15" s="67"/>
      <c r="V15" s="68"/>
      <c r="W15" s="68"/>
      <c r="X15" s="66"/>
      <c r="Y15" s="68"/>
      <c r="Z15" s="69"/>
      <c r="AA15" s="418">
        <v>45</v>
      </c>
      <c r="AB15" s="294">
        <f t="shared" si="2"/>
        <v>0</v>
      </c>
    </row>
    <row r="16" spans="1:29" ht="20.100000000000001" customHeight="1" x14ac:dyDescent="0.25">
      <c r="A16" s="51">
        <v>4.1666666666666664E-2</v>
      </c>
      <c r="B16" s="299" t="s">
        <v>78</v>
      </c>
      <c r="C16" s="416">
        <v>45</v>
      </c>
      <c r="D16" s="134" t="s">
        <v>79</v>
      </c>
      <c r="E16" s="53"/>
      <c r="F16" s="417" t="s">
        <v>80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3"/>
        <v>0.125</v>
      </c>
      <c r="T16" s="66"/>
      <c r="U16" s="67"/>
      <c r="V16" s="68"/>
      <c r="W16" s="68"/>
      <c r="X16" s="66"/>
      <c r="Y16" s="68"/>
      <c r="Z16" s="69"/>
      <c r="AA16" s="418">
        <v>6</v>
      </c>
      <c r="AB16" s="294">
        <f t="shared" si="2"/>
        <v>39</v>
      </c>
    </row>
    <row r="17" spans="1:28" ht="20.100000000000001" customHeight="1" x14ac:dyDescent="0.25">
      <c r="A17" s="51">
        <v>5.2083333333333336E-2</v>
      </c>
      <c r="B17" s="299" t="s">
        <v>78</v>
      </c>
      <c r="C17" s="416">
        <v>45</v>
      </c>
      <c r="D17" s="134" t="s">
        <v>79</v>
      </c>
      <c r="E17" s="53"/>
      <c r="F17" s="417" t="s">
        <v>91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3"/>
        <v>0.13541666666666666</v>
      </c>
      <c r="T17" s="66"/>
      <c r="U17" s="67"/>
      <c r="V17" s="68"/>
      <c r="W17" s="68"/>
      <c r="X17" s="66"/>
      <c r="Y17" s="68"/>
      <c r="Z17" s="69"/>
      <c r="AA17" s="418">
        <v>33</v>
      </c>
      <c r="AB17" s="294">
        <f t="shared" si="2"/>
        <v>12</v>
      </c>
    </row>
    <row r="18" spans="1:28" ht="20.100000000000001" customHeight="1" x14ac:dyDescent="0.25">
      <c r="A18" s="51">
        <v>6.25E-2</v>
      </c>
      <c r="B18" s="299" t="s">
        <v>78</v>
      </c>
      <c r="C18" s="416">
        <v>45</v>
      </c>
      <c r="D18" s="134" t="s">
        <v>79</v>
      </c>
      <c r="E18" s="53"/>
      <c r="F18" s="417" t="s">
        <v>92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si="3"/>
        <v>0.14583333333333331</v>
      </c>
      <c r="T18" s="66"/>
      <c r="U18" s="67"/>
      <c r="V18" s="68"/>
      <c r="W18" s="68"/>
      <c r="X18" s="66"/>
      <c r="Y18" s="68"/>
      <c r="Z18" s="69"/>
      <c r="AA18" s="418">
        <v>16</v>
      </c>
      <c r="AB18" s="294">
        <f t="shared" si="2"/>
        <v>29</v>
      </c>
    </row>
    <row r="19" spans="1:28" ht="20.100000000000001" customHeight="1" x14ac:dyDescent="0.25">
      <c r="A19" s="51">
        <v>8.3333333333333329E-2</v>
      </c>
      <c r="B19" s="299" t="s">
        <v>78</v>
      </c>
      <c r="C19" s="416">
        <v>45</v>
      </c>
      <c r="D19" s="134" t="s">
        <v>79</v>
      </c>
      <c r="E19" s="53"/>
      <c r="F19" s="417" t="s">
        <v>3</v>
      </c>
      <c r="G19" s="32"/>
      <c r="H19" s="19"/>
      <c r="I19" s="20"/>
      <c r="J19" s="33" t="s">
        <v>10</v>
      </c>
      <c r="K19" s="19" t="s">
        <v>10</v>
      </c>
      <c r="L19" s="20" t="s">
        <v>10</v>
      </c>
      <c r="M19" s="102" t="s">
        <v>10</v>
      </c>
      <c r="N19" s="19" t="s">
        <v>10</v>
      </c>
      <c r="O19" s="20" t="s">
        <v>10</v>
      </c>
      <c r="P19" s="38"/>
      <c r="Q19" s="39" t="s">
        <v>10</v>
      </c>
      <c r="R19" s="98" t="s">
        <v>10</v>
      </c>
      <c r="S19" s="31">
        <f t="shared" si="3"/>
        <v>0.16666666666666666</v>
      </c>
      <c r="T19" s="66"/>
      <c r="U19" s="67"/>
      <c r="V19" s="68"/>
      <c r="W19" s="68"/>
      <c r="X19" s="66"/>
      <c r="Y19" s="68"/>
      <c r="Z19" s="69"/>
      <c r="AA19" s="418">
        <v>10</v>
      </c>
      <c r="AB19" s="294">
        <f t="shared" si="2"/>
        <v>35</v>
      </c>
    </row>
    <row r="20" spans="1:28" ht="20.100000000000001" customHeight="1" x14ac:dyDescent="0.25">
      <c r="A20" s="59">
        <v>8.3333333333333329E-2</v>
      </c>
      <c r="B20" s="421" t="s">
        <v>122</v>
      </c>
      <c r="C20" s="61">
        <v>17</v>
      </c>
      <c r="D20" s="137" t="s">
        <v>4</v>
      </c>
      <c r="E20" s="63" t="s">
        <v>68</v>
      </c>
      <c r="F20" s="422" t="s">
        <v>90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A20" s="418" t="s">
        <v>10</v>
      </c>
      <c r="AB20" s="61" t="s">
        <v>10</v>
      </c>
    </row>
    <row r="21" spans="1:28" ht="20.100000000000001" customHeight="1" x14ac:dyDescent="0.25">
      <c r="A21" s="51">
        <v>0.10416666666666667</v>
      </c>
      <c r="B21" s="299" t="s">
        <v>78</v>
      </c>
      <c r="C21" s="416">
        <v>45</v>
      </c>
      <c r="D21" s="134" t="s">
        <v>79</v>
      </c>
      <c r="E21" s="53"/>
      <c r="F21" s="417" t="s">
        <v>89</v>
      </c>
      <c r="G21" s="32"/>
      <c r="H21" s="19"/>
      <c r="I21" s="20"/>
      <c r="J21" s="33" t="s">
        <v>10</v>
      </c>
      <c r="K21" s="19" t="s">
        <v>10</v>
      </c>
      <c r="L21" s="20" t="s">
        <v>10</v>
      </c>
      <c r="M21" s="102" t="s">
        <v>10</v>
      </c>
      <c r="N21" s="19" t="s">
        <v>10</v>
      </c>
      <c r="O21" s="20" t="s">
        <v>10</v>
      </c>
      <c r="P21" s="38"/>
      <c r="Q21" s="39" t="s">
        <v>10</v>
      </c>
      <c r="R21" s="98" t="s">
        <v>10</v>
      </c>
      <c r="S21" s="31">
        <f t="shared" ref="S21:S23" si="4">A21+TIME(2,0,0)</f>
        <v>0.1875</v>
      </c>
      <c r="T21" s="66"/>
      <c r="U21" s="67"/>
      <c r="V21" s="68"/>
      <c r="W21" s="68"/>
      <c r="X21" s="66"/>
      <c r="Y21" s="68"/>
      <c r="Z21" s="69"/>
      <c r="AA21" s="418">
        <v>19</v>
      </c>
      <c r="AB21" s="294">
        <f t="shared" si="2"/>
        <v>26</v>
      </c>
    </row>
    <row r="22" spans="1:28" ht="20.100000000000001" customHeight="1" x14ac:dyDescent="0.25">
      <c r="A22" s="51">
        <v>0.125</v>
      </c>
      <c r="B22" s="299" t="s">
        <v>78</v>
      </c>
      <c r="C22" s="419">
        <v>55</v>
      </c>
      <c r="D22" s="134" t="s">
        <v>79</v>
      </c>
      <c r="E22" s="53"/>
      <c r="F22" s="417" t="s">
        <v>80</v>
      </c>
      <c r="G22" s="32"/>
      <c r="H22" s="19"/>
      <c r="I22" s="20"/>
      <c r="J22" s="33"/>
      <c r="K22" s="19"/>
      <c r="L22" s="20"/>
      <c r="M22" s="102" t="s">
        <v>10</v>
      </c>
      <c r="N22" s="19" t="s">
        <v>10</v>
      </c>
      <c r="O22" s="20" t="s">
        <v>10</v>
      </c>
      <c r="P22" s="38"/>
      <c r="Q22" s="39" t="s">
        <v>10</v>
      </c>
      <c r="R22" s="98" t="s">
        <v>10</v>
      </c>
      <c r="S22" s="31">
        <f t="shared" si="4"/>
        <v>0.20833333333333331</v>
      </c>
      <c r="T22" s="66"/>
      <c r="U22" s="67"/>
      <c r="V22" s="68"/>
      <c r="W22" s="68"/>
      <c r="X22" s="66"/>
      <c r="Y22" s="68"/>
      <c r="Z22" s="69"/>
      <c r="AA22" s="418">
        <v>14</v>
      </c>
      <c r="AB22" s="294">
        <f t="shared" si="2"/>
        <v>41</v>
      </c>
    </row>
    <row r="23" spans="1:28" ht="20.100000000000001" customHeight="1" x14ac:dyDescent="0.25">
      <c r="A23" s="51">
        <v>0.14583333333333334</v>
      </c>
      <c r="B23" s="299" t="s">
        <v>78</v>
      </c>
      <c r="C23" s="416">
        <v>45</v>
      </c>
      <c r="D23" s="134" t="s">
        <v>79</v>
      </c>
      <c r="E23" s="53"/>
      <c r="F23" s="417" t="s">
        <v>91</v>
      </c>
      <c r="G23" s="32"/>
      <c r="H23" s="19"/>
      <c r="I23" s="20"/>
      <c r="J23" s="33"/>
      <c r="K23" s="19"/>
      <c r="L23" s="20"/>
      <c r="M23" s="102" t="s">
        <v>10</v>
      </c>
      <c r="N23" s="19" t="s">
        <v>10</v>
      </c>
      <c r="O23" s="20" t="s">
        <v>10</v>
      </c>
      <c r="P23" s="38"/>
      <c r="Q23" s="39" t="s">
        <v>10</v>
      </c>
      <c r="R23" s="98" t="s">
        <v>10</v>
      </c>
      <c r="S23" s="31">
        <f t="shared" si="4"/>
        <v>0.22916666666666669</v>
      </c>
      <c r="T23" s="66"/>
      <c r="U23" s="67"/>
      <c r="V23" s="68"/>
      <c r="W23" s="68"/>
      <c r="X23" s="66"/>
      <c r="Y23" s="68"/>
      <c r="Z23" s="69"/>
      <c r="AA23" s="418">
        <v>5</v>
      </c>
      <c r="AB23" s="294">
        <f t="shared" si="2"/>
        <v>40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ref="S24" si="5">A24+TIME(2,0,0)</f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ref="AB24" si="6">C24-AA24</f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7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8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7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8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7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8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7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8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7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8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7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8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7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8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7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8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7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8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7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8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7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8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7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8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7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8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7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8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7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8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7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8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7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8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7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8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7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8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7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8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7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8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7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8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7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8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7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8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7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8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7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8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7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8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7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8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7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8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7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8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7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8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7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8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7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8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47" t="str">
        <f>G2</f>
        <v># Shot</v>
      </c>
      <c r="J67" s="466" t="str">
        <f>J2</f>
        <v># Shot</v>
      </c>
      <c r="M67" s="450" t="str">
        <f>M2</f>
        <v># Shot</v>
      </c>
      <c r="P67" s="453" t="s">
        <v>9</v>
      </c>
      <c r="Q67" s="454"/>
      <c r="R67" s="455"/>
      <c r="T67" s="456" t="str">
        <f t="shared" ref="T67:Z67" si="9">T2</f>
        <v>Bypass</v>
      </c>
      <c r="U67" s="459" t="str">
        <f t="shared" si="9"/>
        <v>No Show</v>
      </c>
      <c r="V67" s="436" t="str">
        <f t="shared" si="9"/>
        <v>Decline</v>
      </c>
      <c r="W67" s="436" t="str">
        <f t="shared" si="9"/>
        <v>Xtra Sheets</v>
      </c>
      <c r="X67" s="456" t="str">
        <f t="shared" si="9"/>
        <v>Digital</v>
      </c>
      <c r="Y67" s="436" t="str">
        <f t="shared" si="9"/>
        <v>Stolen</v>
      </c>
      <c r="Z67" s="439" t="str">
        <f t="shared" si="9"/>
        <v># Sales 
(if known)</v>
      </c>
      <c r="AB67"/>
    </row>
    <row r="68" spans="1:28" x14ac:dyDescent="0.25">
      <c r="F68" s="131"/>
      <c r="G68" s="448"/>
      <c r="J68" s="467"/>
      <c r="M68" s="451"/>
      <c r="P68" s="442" t="str">
        <f>P3</f>
        <v>Green 
Screen</v>
      </c>
      <c r="Q68" s="469" t="str">
        <f>Q3</f>
        <v>Star</v>
      </c>
      <c r="R68" s="444" t="str">
        <f>R3</f>
        <v>Private</v>
      </c>
      <c r="T68" s="457"/>
      <c r="U68" s="460"/>
      <c r="V68" s="437"/>
      <c r="W68" s="437"/>
      <c r="X68" s="457"/>
      <c r="Y68" s="437"/>
      <c r="Z68" s="440"/>
    </row>
    <row r="69" spans="1:28" ht="15.75" thickBot="1" x14ac:dyDescent="0.3">
      <c r="F69" s="131"/>
      <c r="G69" s="449"/>
      <c r="J69" s="468"/>
      <c r="M69" s="452"/>
      <c r="P69" s="443"/>
      <c r="Q69" s="470"/>
      <c r="R69" s="445"/>
      <c r="T69" s="458"/>
      <c r="U69" s="461"/>
      <c r="V69" s="438"/>
      <c r="W69" s="438"/>
      <c r="X69" s="458"/>
      <c r="Y69" s="438"/>
      <c r="Z69" s="441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33" t="s">
        <v>41</v>
      </c>
      <c r="I73" s="434"/>
      <c r="O73" s="141"/>
      <c r="P73" s="433" t="s">
        <v>42</v>
      </c>
      <c r="Q73" s="435"/>
      <c r="R73" s="434"/>
      <c r="T73" s="142"/>
      <c r="U73" s="433" t="s">
        <v>43</v>
      </c>
      <c r="V73" s="435"/>
      <c r="W73" s="434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6 AB8:AB19 AB21:AB57">
    <cfRule type="cellIs" dxfId="17" priority="3" operator="lessThan">
      <formula>12</formula>
    </cfRule>
    <cfRule type="cellIs" dxfId="16" priority="7" operator="greaterThanOrEqual">
      <formula>12</formula>
    </cfRule>
  </conditionalFormatting>
  <conditionalFormatting sqref="AB8:AB19 AB5:AB6 AB21:AB57">
    <cfRule type="cellIs" dxfId="15" priority="6" operator="greaterThanOrEqual">
      <formula>25</formula>
    </cfRule>
  </conditionalFormatting>
  <conditionalFormatting sqref="AB18:AB19">
    <cfRule type="cellIs" dxfId="14" priority="4" operator="greaterThanOrEqual">
      <formula>25</formula>
    </cfRule>
    <cfRule type="cellIs" dxfId="13" priority="5" operator="greaterThanOrEqual">
      <formula>12</formula>
    </cfRule>
  </conditionalFormatting>
  <conditionalFormatting sqref="AB19">
    <cfRule type="cellIs" dxfId="12" priority="1" operator="greaterThanOrEqual">
      <formula>25</formula>
    </cfRule>
    <cfRule type="cellIs" dxfId="11" priority="2" operator="greaterThanOrEqual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H78"/>
  <sheetViews>
    <sheetView zoomScaleNormal="100" workbookViewId="0">
      <selection activeCell="AB5" sqref="AB5:AD2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2" width="0" hidden="1" customWidth="1"/>
    <col min="33" max="33" width="2.28515625" customWidth="1"/>
    <col min="34" max="34" width="4.85546875" style="54" customWidth="1"/>
  </cols>
  <sheetData>
    <row r="1" spans="1:34" ht="16.5" customHeight="1" thickBot="1" x14ac:dyDescent="0.3">
      <c r="A1" s="517" t="str">
        <f>'04.07 (v2)'!A1</f>
        <v>Sunday, April 7th</v>
      </c>
      <c r="B1" s="517"/>
      <c r="C1" s="517"/>
      <c r="D1" s="517"/>
      <c r="E1" s="517"/>
      <c r="F1" s="518"/>
      <c r="G1" s="484" t="s">
        <v>19</v>
      </c>
      <c r="H1" s="485"/>
      <c r="I1" s="485"/>
      <c r="J1" s="485"/>
      <c r="K1" s="485"/>
      <c r="L1" s="485"/>
      <c r="M1" s="485"/>
      <c r="N1" s="485"/>
      <c r="O1" s="486"/>
      <c r="AB1"/>
      <c r="AH1" s="296"/>
    </row>
    <row r="2" spans="1:34" ht="24.75" customHeight="1" thickBot="1" x14ac:dyDescent="0.3">
      <c r="A2" s="519"/>
      <c r="B2" s="519"/>
      <c r="C2" s="519"/>
      <c r="D2" s="519"/>
      <c r="E2" s="519"/>
      <c r="F2" s="520"/>
      <c r="G2" s="487" t="s">
        <v>8</v>
      </c>
      <c r="H2" s="489" t="s">
        <v>21</v>
      </c>
      <c r="I2" s="490"/>
      <c r="J2" s="462" t="s">
        <v>8</v>
      </c>
      <c r="K2" s="464" t="s">
        <v>20</v>
      </c>
      <c r="L2" s="465"/>
      <c r="M2" s="491" t="s">
        <v>8</v>
      </c>
      <c r="N2" s="493" t="s">
        <v>4</v>
      </c>
      <c r="O2" s="494"/>
      <c r="P2" s="471" t="s">
        <v>9</v>
      </c>
      <c r="Q2" s="472"/>
      <c r="R2" s="473"/>
      <c r="S2" s="42"/>
      <c r="T2" s="474" t="s">
        <v>5</v>
      </c>
      <c r="U2" s="476" t="s">
        <v>6</v>
      </c>
      <c r="V2" s="478" t="s">
        <v>7</v>
      </c>
      <c r="W2" s="515" t="s">
        <v>24</v>
      </c>
      <c r="X2" s="474" t="s">
        <v>70</v>
      </c>
      <c r="Y2" s="478" t="s">
        <v>11</v>
      </c>
      <c r="Z2" s="439" t="s">
        <v>23</v>
      </c>
      <c r="AA2" s="513" t="s">
        <v>51</v>
      </c>
      <c r="AB2"/>
      <c r="AH2" s="297"/>
    </row>
    <row r="3" spans="1:34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88"/>
      <c r="H3" s="34" t="s">
        <v>13</v>
      </c>
      <c r="I3" s="35" t="s">
        <v>14</v>
      </c>
      <c r="J3" s="463"/>
      <c r="K3" s="36" t="s">
        <v>13</v>
      </c>
      <c r="L3" s="37" t="s">
        <v>14</v>
      </c>
      <c r="M3" s="49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5"/>
      <c r="U3" s="477"/>
      <c r="V3" s="479"/>
      <c r="W3" s="516"/>
      <c r="X3" s="475"/>
      <c r="Y3" s="479"/>
      <c r="Z3" s="446"/>
      <c r="AA3" s="514"/>
      <c r="AB3" s="47" t="s">
        <v>44</v>
      </c>
      <c r="AH3" s="275" t="s">
        <v>67</v>
      </c>
    </row>
    <row r="4" spans="1:34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IF(ISBLANK(Z4),-90,(-((Z4)-SUM(AG4:AM4,AB4))))</f>
        <v>-90</v>
      </c>
      <c r="AB4" s="424"/>
      <c r="AH4" s="55"/>
    </row>
    <row r="5" spans="1:34" ht="20.100000000000001" customHeight="1" x14ac:dyDescent="0.25">
      <c r="A5" s="51">
        <v>0.42708333333333331</v>
      </c>
      <c r="B5" s="299" t="s">
        <v>78</v>
      </c>
      <c r="C5" s="416">
        <v>45</v>
      </c>
      <c r="D5" s="134" t="s">
        <v>79</v>
      </c>
      <c r="E5" s="53"/>
      <c r="F5" s="417" t="s">
        <v>80</v>
      </c>
      <c r="G5" s="103">
        <f t="shared" ref="G5:G15" si="0">IF(ISBLANK(I5),0,(I5-H5+1))</f>
        <v>12</v>
      </c>
      <c r="H5" s="106">
        <v>4896</v>
      </c>
      <c r="I5" s="107">
        <v>4907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12</v>
      </c>
      <c r="Q5" s="109" t="s">
        <v>10</v>
      </c>
      <c r="R5" s="110" t="s">
        <v>10</v>
      </c>
      <c r="S5" s="31">
        <f t="shared" ref="S5:S35" si="1">A5+TIME(2,0,0)</f>
        <v>0.51041666666666663</v>
      </c>
      <c r="T5" s="111">
        <v>0</v>
      </c>
      <c r="U5" s="112">
        <v>2</v>
      </c>
      <c r="V5" s="113">
        <v>2</v>
      </c>
      <c r="W5" s="293">
        <v>0</v>
      </c>
      <c r="X5" s="111">
        <v>1</v>
      </c>
      <c r="Y5" s="113">
        <v>0</v>
      </c>
      <c r="Z5" s="114">
        <v>8</v>
      </c>
      <c r="AA5" s="423">
        <f>IF(ISBLANK(I5),-90,(-((P5)-SUM(T5:W5,Z5))))</f>
        <v>0</v>
      </c>
      <c r="AB5" s="507"/>
      <c r="AC5" s="508"/>
      <c r="AD5" s="509"/>
      <c r="AH5" s="294">
        <f>'04.07 (v2)'!AB5</f>
        <v>35</v>
      </c>
    </row>
    <row r="6" spans="1:34" ht="20.100000000000001" customHeight="1" x14ac:dyDescent="0.25">
      <c r="A6" s="51">
        <v>0.4375</v>
      </c>
      <c r="B6" s="299" t="s">
        <v>78</v>
      </c>
      <c r="C6" s="419">
        <v>55</v>
      </c>
      <c r="D6" s="134" t="s">
        <v>79</v>
      </c>
      <c r="E6" s="53"/>
      <c r="F6" s="417" t="s">
        <v>84</v>
      </c>
      <c r="G6" s="103">
        <f t="shared" si="0"/>
        <v>12</v>
      </c>
      <c r="H6" s="106">
        <v>4908</v>
      </c>
      <c r="I6" s="107">
        <v>4919</v>
      </c>
      <c r="J6" s="104">
        <f t="shared" ref="J6:J15" si="2">IF(ISBLANK(L6),0,(L6-K6+1))</f>
        <v>0</v>
      </c>
      <c r="K6" s="106"/>
      <c r="L6" s="107"/>
      <c r="M6" s="105" t="s">
        <v>10</v>
      </c>
      <c r="N6" s="106" t="s">
        <v>10</v>
      </c>
      <c r="O6" s="107" t="s">
        <v>10</v>
      </c>
      <c r="P6" s="108">
        <v>12</v>
      </c>
      <c r="Q6" s="109"/>
      <c r="R6" s="110" t="s">
        <v>10</v>
      </c>
      <c r="S6" s="31">
        <f t="shared" si="1"/>
        <v>0.52083333333333337</v>
      </c>
      <c r="T6" s="111">
        <v>0</v>
      </c>
      <c r="U6" s="112">
        <v>3</v>
      </c>
      <c r="V6" s="113">
        <v>6</v>
      </c>
      <c r="W6" s="293">
        <v>0</v>
      </c>
      <c r="X6" s="111">
        <v>1</v>
      </c>
      <c r="Y6" s="113">
        <v>0</v>
      </c>
      <c r="Z6" s="114">
        <v>3</v>
      </c>
      <c r="AA6" s="423">
        <f t="shared" ref="AA6:AA64" si="3">IF(ISBLANK(I6),-90,(-((P6)-SUM(T6:W6,Z6))))</f>
        <v>0</v>
      </c>
      <c r="AB6" s="501"/>
      <c r="AC6" s="502"/>
      <c r="AD6" s="503"/>
      <c r="AH6" s="294">
        <f>'04.07 (v2)'!AB6</f>
        <v>41</v>
      </c>
    </row>
    <row r="7" spans="1:34" ht="20.100000000000001" customHeight="1" x14ac:dyDescent="0.25">
      <c r="A7" s="51">
        <v>0.44791666666666669</v>
      </c>
      <c r="B7" s="299" t="s">
        <v>78</v>
      </c>
      <c r="C7" s="416">
        <v>45</v>
      </c>
      <c r="D7" s="134" t="s">
        <v>79</v>
      </c>
      <c r="E7" s="53" t="s">
        <v>120</v>
      </c>
      <c r="F7" s="417" t="s">
        <v>86</v>
      </c>
      <c r="G7" s="103">
        <f t="shared" si="0"/>
        <v>16</v>
      </c>
      <c r="H7" s="106">
        <v>4920</v>
      </c>
      <c r="I7" s="107">
        <v>4935</v>
      </c>
      <c r="J7" s="104">
        <f t="shared" si="2"/>
        <v>0</v>
      </c>
      <c r="K7" s="106"/>
      <c r="L7" s="107"/>
      <c r="M7" s="105" t="s">
        <v>10</v>
      </c>
      <c r="N7" s="106" t="s">
        <v>10</v>
      </c>
      <c r="O7" s="107" t="s">
        <v>10</v>
      </c>
      <c r="P7" s="108">
        <v>15</v>
      </c>
      <c r="Q7" s="109"/>
      <c r="R7" s="110" t="s">
        <v>10</v>
      </c>
      <c r="S7" s="31">
        <f t="shared" si="1"/>
        <v>0.53125</v>
      </c>
      <c r="T7" s="111">
        <v>0</v>
      </c>
      <c r="U7" s="112">
        <v>3</v>
      </c>
      <c r="V7" s="113">
        <v>5</v>
      </c>
      <c r="W7" s="293">
        <v>0</v>
      </c>
      <c r="X7" s="111">
        <v>3</v>
      </c>
      <c r="Y7" s="113">
        <v>0</v>
      </c>
      <c r="Z7" s="114">
        <v>7</v>
      </c>
      <c r="AA7" s="423">
        <f t="shared" si="3"/>
        <v>0</v>
      </c>
      <c r="AB7" s="495" t="s">
        <v>132</v>
      </c>
      <c r="AC7" s="496"/>
      <c r="AD7" s="497"/>
      <c r="AH7" s="294">
        <f>'04.07 (v2)'!AB8</f>
        <v>0</v>
      </c>
    </row>
    <row r="8" spans="1:34" ht="20.100000000000001" customHeight="1" x14ac:dyDescent="0.25">
      <c r="A8" s="51">
        <v>0.45833333333333331</v>
      </c>
      <c r="B8" s="299" t="s">
        <v>78</v>
      </c>
      <c r="C8" s="416">
        <v>45</v>
      </c>
      <c r="D8" s="134" t="s">
        <v>79</v>
      </c>
      <c r="E8" s="53"/>
      <c r="F8" s="417" t="s">
        <v>87</v>
      </c>
      <c r="G8" s="103">
        <f t="shared" si="0"/>
        <v>18</v>
      </c>
      <c r="H8" s="106">
        <v>4936</v>
      </c>
      <c r="I8" s="107">
        <v>4953</v>
      </c>
      <c r="J8" s="104">
        <f t="shared" si="2"/>
        <v>0</v>
      </c>
      <c r="K8" s="106"/>
      <c r="L8" s="107"/>
      <c r="M8" s="105" t="s">
        <v>10</v>
      </c>
      <c r="N8" s="106" t="s">
        <v>10</v>
      </c>
      <c r="O8" s="107" t="s">
        <v>10</v>
      </c>
      <c r="P8" s="108">
        <v>16</v>
      </c>
      <c r="Q8" s="109"/>
      <c r="R8" s="110" t="s">
        <v>10</v>
      </c>
      <c r="S8" s="31">
        <f t="shared" si="1"/>
        <v>0.54166666666666663</v>
      </c>
      <c r="T8" s="111">
        <v>0</v>
      </c>
      <c r="U8" s="112">
        <v>8</v>
      </c>
      <c r="V8" s="113">
        <v>5</v>
      </c>
      <c r="W8" s="293">
        <v>0</v>
      </c>
      <c r="X8" s="111">
        <v>0</v>
      </c>
      <c r="Y8" s="113">
        <v>0</v>
      </c>
      <c r="Z8" s="114">
        <v>3</v>
      </c>
      <c r="AA8" s="423">
        <f t="shared" si="3"/>
        <v>0</v>
      </c>
      <c r="AB8" s="543" t="s">
        <v>124</v>
      </c>
      <c r="AC8" s="544"/>
      <c r="AD8" s="545"/>
      <c r="AH8" s="294">
        <f>'04.07 (v2)'!AB9</f>
        <v>45</v>
      </c>
    </row>
    <row r="9" spans="1:34" ht="20.100000000000001" customHeight="1" x14ac:dyDescent="0.25">
      <c r="A9" s="51">
        <v>0.46875</v>
      </c>
      <c r="B9" s="299" t="s">
        <v>78</v>
      </c>
      <c r="C9" s="416">
        <v>45</v>
      </c>
      <c r="D9" s="134" t="s">
        <v>79</v>
      </c>
      <c r="E9" s="53"/>
      <c r="F9" s="417" t="s">
        <v>88</v>
      </c>
      <c r="G9" s="103">
        <f t="shared" si="0"/>
        <v>2</v>
      </c>
      <c r="H9" s="106">
        <v>4998</v>
      </c>
      <c r="I9" s="107">
        <v>4999</v>
      </c>
      <c r="J9" s="104">
        <f t="shared" si="2"/>
        <v>0</v>
      </c>
      <c r="K9" s="106"/>
      <c r="L9" s="107"/>
      <c r="M9" s="105" t="s">
        <v>10</v>
      </c>
      <c r="N9" s="106" t="s">
        <v>10</v>
      </c>
      <c r="O9" s="107" t="s">
        <v>10</v>
      </c>
      <c r="P9" s="108">
        <v>2</v>
      </c>
      <c r="Q9" s="109"/>
      <c r="R9" s="110" t="s">
        <v>10</v>
      </c>
      <c r="S9" s="31">
        <f t="shared" si="1"/>
        <v>0.55208333333333337</v>
      </c>
      <c r="T9" s="111"/>
      <c r="U9" s="112"/>
      <c r="V9" s="113">
        <v>0</v>
      </c>
      <c r="W9" s="293">
        <v>1</v>
      </c>
      <c r="X9" s="111">
        <v>0</v>
      </c>
      <c r="Y9" s="113">
        <v>0</v>
      </c>
      <c r="Z9" s="114">
        <v>1</v>
      </c>
      <c r="AA9" s="423">
        <f t="shared" si="3"/>
        <v>0</v>
      </c>
      <c r="AB9" s="510" t="s">
        <v>125</v>
      </c>
      <c r="AC9" s="511"/>
      <c r="AD9" s="512"/>
      <c r="AH9" s="294">
        <f>'04.07 (v2)'!AB10</f>
        <v>17</v>
      </c>
    </row>
    <row r="10" spans="1:34" ht="20.100000000000001" customHeight="1" x14ac:dyDescent="0.25">
      <c r="A10" s="51">
        <v>0.47916666666666669</v>
      </c>
      <c r="B10" s="299" t="s">
        <v>78</v>
      </c>
      <c r="C10" s="416">
        <v>45</v>
      </c>
      <c r="D10" s="134" t="s">
        <v>79</v>
      </c>
      <c r="E10" s="53"/>
      <c r="F10" s="417" t="s">
        <v>3</v>
      </c>
      <c r="G10" s="103">
        <f t="shared" si="0"/>
        <v>10</v>
      </c>
      <c r="H10" s="106">
        <v>4954</v>
      </c>
      <c r="I10" s="107">
        <v>4963</v>
      </c>
      <c r="J10" s="104">
        <f t="shared" si="2"/>
        <v>0</v>
      </c>
      <c r="K10" s="106"/>
      <c r="L10" s="107"/>
      <c r="M10" s="105" t="s">
        <v>10</v>
      </c>
      <c r="N10" s="106" t="s">
        <v>10</v>
      </c>
      <c r="O10" s="107" t="s">
        <v>10</v>
      </c>
      <c r="P10" s="108">
        <v>10</v>
      </c>
      <c r="Q10" s="109"/>
      <c r="R10" s="110" t="s">
        <v>10</v>
      </c>
      <c r="S10" s="31">
        <f t="shared" si="1"/>
        <v>0.5625</v>
      </c>
      <c r="T10" s="111">
        <v>0</v>
      </c>
      <c r="U10" s="112">
        <v>0</v>
      </c>
      <c r="V10" s="113">
        <v>5</v>
      </c>
      <c r="W10" s="293">
        <v>0</v>
      </c>
      <c r="X10" s="111">
        <v>0</v>
      </c>
      <c r="Y10" s="113">
        <v>0</v>
      </c>
      <c r="Z10" s="114">
        <v>7</v>
      </c>
      <c r="AA10" s="423">
        <f t="shared" si="3"/>
        <v>2</v>
      </c>
      <c r="AB10" s="501"/>
      <c r="AC10" s="502"/>
      <c r="AD10" s="503"/>
      <c r="AH10" s="294">
        <f>'04.07 (v2)'!AB11</f>
        <v>33</v>
      </c>
    </row>
    <row r="11" spans="1:34" ht="20.100000000000001" customHeight="1" x14ac:dyDescent="0.25">
      <c r="A11" s="51">
        <v>0.5</v>
      </c>
      <c r="B11" s="299" t="s">
        <v>78</v>
      </c>
      <c r="C11" s="416">
        <v>45</v>
      </c>
      <c r="D11" s="134" t="s">
        <v>79</v>
      </c>
      <c r="E11" s="53"/>
      <c r="F11" s="417" t="s">
        <v>89</v>
      </c>
      <c r="G11" s="103">
        <f t="shared" si="0"/>
        <v>15</v>
      </c>
      <c r="H11" s="106">
        <v>4964</v>
      </c>
      <c r="I11" s="107">
        <v>4978</v>
      </c>
      <c r="J11" s="104">
        <f t="shared" si="2"/>
        <v>0</v>
      </c>
      <c r="K11" s="106"/>
      <c r="L11" s="107"/>
      <c r="M11" s="105" t="s">
        <v>10</v>
      </c>
      <c r="N11" s="106" t="s">
        <v>10</v>
      </c>
      <c r="O11" s="107" t="s">
        <v>10</v>
      </c>
      <c r="P11" s="108">
        <v>15</v>
      </c>
      <c r="Q11" s="109"/>
      <c r="R11" s="110" t="s">
        <v>10</v>
      </c>
      <c r="S11" s="31">
        <f t="shared" si="1"/>
        <v>0.58333333333333337</v>
      </c>
      <c r="T11" s="111">
        <v>0</v>
      </c>
      <c r="U11" s="112">
        <v>1</v>
      </c>
      <c r="V11" s="113">
        <v>4</v>
      </c>
      <c r="W11" s="293">
        <v>1</v>
      </c>
      <c r="X11" s="111">
        <v>0</v>
      </c>
      <c r="Y11" s="113">
        <v>0</v>
      </c>
      <c r="Z11" s="114">
        <v>9</v>
      </c>
      <c r="AA11" s="423">
        <f t="shared" si="3"/>
        <v>0</v>
      </c>
      <c r="AB11" s="501"/>
      <c r="AC11" s="502"/>
      <c r="AD11" s="503"/>
      <c r="AH11" s="294">
        <f>'04.07 (v2)'!AB12</f>
        <v>43</v>
      </c>
    </row>
    <row r="12" spans="1:34" ht="20.100000000000001" customHeight="1" x14ac:dyDescent="0.25">
      <c r="A12" s="51">
        <v>0.51041666666666663</v>
      </c>
      <c r="B12" s="299" t="s">
        <v>78</v>
      </c>
      <c r="C12" s="416">
        <v>45</v>
      </c>
      <c r="D12" s="134" t="s">
        <v>79</v>
      </c>
      <c r="E12" s="53"/>
      <c r="F12" s="417" t="s">
        <v>90</v>
      </c>
      <c r="G12" s="103">
        <f t="shared" si="0"/>
        <v>8</v>
      </c>
      <c r="H12" s="106">
        <v>4979</v>
      </c>
      <c r="I12" s="107">
        <v>4986</v>
      </c>
      <c r="J12" s="104">
        <f t="shared" si="2"/>
        <v>0</v>
      </c>
      <c r="K12" s="106"/>
      <c r="L12" s="107"/>
      <c r="M12" s="105" t="s">
        <v>10</v>
      </c>
      <c r="N12" s="106" t="s">
        <v>10</v>
      </c>
      <c r="O12" s="107" t="s">
        <v>10</v>
      </c>
      <c r="P12" s="108">
        <v>8</v>
      </c>
      <c r="Q12" s="109"/>
      <c r="R12" s="110" t="s">
        <v>10</v>
      </c>
      <c r="S12" s="31">
        <f t="shared" si="1"/>
        <v>0.59375</v>
      </c>
      <c r="T12" s="111">
        <v>0</v>
      </c>
      <c r="U12" s="112">
        <v>0</v>
      </c>
      <c r="V12" s="113">
        <v>3</v>
      </c>
      <c r="W12" s="293">
        <v>0</v>
      </c>
      <c r="X12" s="111">
        <v>0</v>
      </c>
      <c r="Y12" s="113">
        <v>0</v>
      </c>
      <c r="Z12" s="114">
        <v>5</v>
      </c>
      <c r="AA12" s="423">
        <f t="shared" si="3"/>
        <v>0</v>
      </c>
      <c r="AB12" s="501"/>
      <c r="AC12" s="502"/>
      <c r="AD12" s="503"/>
      <c r="AH12" s="294">
        <f>'04.07 (v2)'!AB13</f>
        <v>9</v>
      </c>
    </row>
    <row r="13" spans="1:34" ht="20.100000000000001" customHeight="1" x14ac:dyDescent="0.25">
      <c r="A13" s="51">
        <v>0.52083333333333337</v>
      </c>
      <c r="B13" s="299" t="s">
        <v>78</v>
      </c>
      <c r="C13" s="416">
        <v>45</v>
      </c>
      <c r="D13" s="134" t="s">
        <v>79</v>
      </c>
      <c r="E13" s="53"/>
      <c r="F13" s="417" t="s">
        <v>85</v>
      </c>
      <c r="G13" s="103">
        <f t="shared" si="0"/>
        <v>11</v>
      </c>
      <c r="H13" s="106">
        <v>4987</v>
      </c>
      <c r="I13" s="107">
        <v>4997</v>
      </c>
      <c r="J13" s="104">
        <f t="shared" si="2"/>
        <v>0</v>
      </c>
      <c r="K13" s="106"/>
      <c r="L13" s="107"/>
      <c r="M13" s="105" t="s">
        <v>10</v>
      </c>
      <c r="N13" s="106" t="s">
        <v>10</v>
      </c>
      <c r="O13" s="107" t="s">
        <v>10</v>
      </c>
      <c r="P13" s="108">
        <v>10</v>
      </c>
      <c r="Q13" s="109"/>
      <c r="R13" s="110" t="s">
        <v>10</v>
      </c>
      <c r="S13" s="31">
        <f t="shared" si="1"/>
        <v>0.60416666666666674</v>
      </c>
      <c r="T13" s="111">
        <v>0</v>
      </c>
      <c r="U13" s="112">
        <v>1</v>
      </c>
      <c r="V13" s="113">
        <v>5</v>
      </c>
      <c r="W13" s="293">
        <v>1</v>
      </c>
      <c r="X13" s="111">
        <v>0</v>
      </c>
      <c r="Y13" s="113">
        <v>0</v>
      </c>
      <c r="Z13" s="114">
        <v>6</v>
      </c>
      <c r="AA13" s="423">
        <f t="shared" si="3"/>
        <v>3</v>
      </c>
      <c r="AB13" s="546" t="s">
        <v>126</v>
      </c>
      <c r="AC13" s="426"/>
      <c r="AD13" s="427"/>
      <c r="AH13" s="294">
        <f>'04.07 (v2)'!AB14</f>
        <v>41</v>
      </c>
    </row>
    <row r="14" spans="1:34" ht="20.100000000000001" customHeight="1" x14ac:dyDescent="0.25">
      <c r="A14" s="51">
        <v>0.53125</v>
      </c>
      <c r="B14" s="299" t="s">
        <v>78</v>
      </c>
      <c r="C14" s="416">
        <v>45</v>
      </c>
      <c r="D14" s="134" t="s">
        <v>79</v>
      </c>
      <c r="E14" s="53" t="s">
        <v>120</v>
      </c>
      <c r="F14" s="417" t="s">
        <v>86</v>
      </c>
      <c r="G14" s="103">
        <f t="shared" si="0"/>
        <v>7</v>
      </c>
      <c r="H14" s="106">
        <v>5000</v>
      </c>
      <c r="I14" s="107">
        <v>5006</v>
      </c>
      <c r="J14" s="104">
        <f t="shared" si="2"/>
        <v>0</v>
      </c>
      <c r="K14" s="106"/>
      <c r="L14" s="107"/>
      <c r="M14" s="105" t="s">
        <v>10</v>
      </c>
      <c r="N14" s="106" t="s">
        <v>10</v>
      </c>
      <c r="O14" s="107" t="s">
        <v>10</v>
      </c>
      <c r="P14" s="108">
        <v>6</v>
      </c>
      <c r="Q14" s="109"/>
      <c r="R14" s="110" t="s">
        <v>10</v>
      </c>
      <c r="S14" s="31">
        <f t="shared" si="1"/>
        <v>0.61458333333333337</v>
      </c>
      <c r="T14" s="111">
        <v>0</v>
      </c>
      <c r="U14" s="112">
        <v>1</v>
      </c>
      <c r="V14" s="113">
        <v>2</v>
      </c>
      <c r="W14" s="293">
        <v>0</v>
      </c>
      <c r="X14" s="111">
        <v>0</v>
      </c>
      <c r="Y14" s="113">
        <v>0</v>
      </c>
      <c r="Z14" s="114">
        <v>3</v>
      </c>
      <c r="AA14" s="423">
        <f t="shared" si="3"/>
        <v>0</v>
      </c>
      <c r="AB14" s="510" t="s">
        <v>127</v>
      </c>
      <c r="AC14" s="511"/>
      <c r="AD14" s="512"/>
      <c r="AH14" s="294">
        <f>'04.07 (v2)'!AB15</f>
        <v>0</v>
      </c>
    </row>
    <row r="15" spans="1:34" ht="20.100000000000001" customHeight="1" x14ac:dyDescent="0.25">
      <c r="A15" s="51">
        <v>4.1666666666666664E-2</v>
      </c>
      <c r="B15" s="299" t="s">
        <v>78</v>
      </c>
      <c r="C15" s="416">
        <v>45</v>
      </c>
      <c r="D15" s="134" t="s">
        <v>79</v>
      </c>
      <c r="E15" s="53"/>
      <c r="F15" s="417" t="s">
        <v>80</v>
      </c>
      <c r="G15" s="103">
        <f t="shared" si="0"/>
        <v>13</v>
      </c>
      <c r="H15" s="106">
        <v>5007</v>
      </c>
      <c r="I15" s="107">
        <v>5019</v>
      </c>
      <c r="J15" s="104">
        <f t="shared" si="2"/>
        <v>0</v>
      </c>
      <c r="K15" s="106"/>
      <c r="L15" s="107"/>
      <c r="M15" s="105" t="s">
        <v>10</v>
      </c>
      <c r="N15" s="106" t="s">
        <v>10</v>
      </c>
      <c r="O15" s="107" t="s">
        <v>10</v>
      </c>
      <c r="P15" s="108">
        <v>13</v>
      </c>
      <c r="Q15" s="109"/>
      <c r="R15" s="110" t="s">
        <v>10</v>
      </c>
      <c r="S15" s="31">
        <f t="shared" si="1"/>
        <v>0.125</v>
      </c>
      <c r="T15" s="111">
        <v>0</v>
      </c>
      <c r="U15" s="112">
        <v>3</v>
      </c>
      <c r="V15" s="113">
        <v>1</v>
      </c>
      <c r="W15" s="293">
        <v>0</v>
      </c>
      <c r="X15" s="111">
        <v>0</v>
      </c>
      <c r="Y15" s="113">
        <v>0</v>
      </c>
      <c r="Z15" s="114">
        <v>9</v>
      </c>
      <c r="AA15" s="423">
        <f t="shared" si="3"/>
        <v>0</v>
      </c>
      <c r="AB15" s="501"/>
      <c r="AC15" s="502"/>
      <c r="AD15" s="503"/>
      <c r="AH15" s="294">
        <f>'04.07 (v2)'!AB16</f>
        <v>39</v>
      </c>
    </row>
    <row r="16" spans="1:34" ht="20.100000000000001" customHeight="1" x14ac:dyDescent="0.25">
      <c r="A16" s="51">
        <v>5.2083333333333336E-2</v>
      </c>
      <c r="B16" s="299" t="s">
        <v>78</v>
      </c>
      <c r="C16" s="416">
        <v>45</v>
      </c>
      <c r="D16" s="134" t="s">
        <v>79</v>
      </c>
      <c r="E16" s="53"/>
      <c r="F16" s="417" t="s">
        <v>91</v>
      </c>
      <c r="G16" s="103">
        <f t="shared" ref="G16:G23" si="4">IF(ISBLANK(I16),0,(I16-H16+1))</f>
        <v>12</v>
      </c>
      <c r="H16" s="106">
        <v>3813</v>
      </c>
      <c r="I16" s="107">
        <v>3824</v>
      </c>
      <c r="J16" s="104">
        <f t="shared" ref="J16:J23" si="5">IF(ISBLANK(L16),0,(L16-K16+1))</f>
        <v>0</v>
      </c>
      <c r="K16" s="106"/>
      <c r="L16" s="107"/>
      <c r="M16" s="105" t="s">
        <v>10</v>
      </c>
      <c r="N16" s="106" t="s">
        <v>10</v>
      </c>
      <c r="O16" s="107" t="s">
        <v>10</v>
      </c>
      <c r="P16" s="108">
        <v>10</v>
      </c>
      <c r="Q16" s="109"/>
      <c r="R16" s="110" t="s">
        <v>10</v>
      </c>
      <c r="S16" s="31">
        <f t="shared" si="1"/>
        <v>0.13541666666666666</v>
      </c>
      <c r="T16" s="111">
        <v>0</v>
      </c>
      <c r="U16" s="112">
        <v>4</v>
      </c>
      <c r="V16" s="113">
        <v>2</v>
      </c>
      <c r="W16" s="293">
        <v>0</v>
      </c>
      <c r="X16" s="111">
        <v>0</v>
      </c>
      <c r="Y16" s="113">
        <v>0</v>
      </c>
      <c r="Z16" s="114">
        <v>5</v>
      </c>
      <c r="AA16" s="423">
        <f t="shared" si="3"/>
        <v>1</v>
      </c>
      <c r="AB16" s="510" t="s">
        <v>128</v>
      </c>
      <c r="AC16" s="511"/>
      <c r="AD16" s="512"/>
      <c r="AH16" s="294">
        <f>'04.07 (v2)'!AB17</f>
        <v>12</v>
      </c>
    </row>
    <row r="17" spans="1:34" ht="20.100000000000001" customHeight="1" x14ac:dyDescent="0.25">
      <c r="A17" s="51">
        <v>6.25E-2</v>
      </c>
      <c r="B17" s="299" t="s">
        <v>78</v>
      </c>
      <c r="C17" s="416">
        <v>45</v>
      </c>
      <c r="D17" s="134" t="s">
        <v>79</v>
      </c>
      <c r="E17" s="53"/>
      <c r="F17" s="417" t="s">
        <v>92</v>
      </c>
      <c r="G17" s="103">
        <f t="shared" si="4"/>
        <v>10</v>
      </c>
      <c r="H17" s="106">
        <v>3825</v>
      </c>
      <c r="I17" s="107">
        <v>3834</v>
      </c>
      <c r="J17" s="104">
        <f t="shared" si="5"/>
        <v>0</v>
      </c>
      <c r="K17" s="106"/>
      <c r="L17" s="107"/>
      <c r="M17" s="105" t="s">
        <v>10</v>
      </c>
      <c r="N17" s="106" t="s">
        <v>10</v>
      </c>
      <c r="O17" s="107" t="s">
        <v>10</v>
      </c>
      <c r="P17" s="108">
        <v>10</v>
      </c>
      <c r="Q17" s="109"/>
      <c r="R17" s="110" t="s">
        <v>10</v>
      </c>
      <c r="S17" s="31">
        <f t="shared" si="1"/>
        <v>0.14583333333333331</v>
      </c>
      <c r="T17" s="111">
        <v>0</v>
      </c>
      <c r="U17" s="112">
        <v>0</v>
      </c>
      <c r="V17" s="113">
        <v>5</v>
      </c>
      <c r="W17" s="293">
        <v>0</v>
      </c>
      <c r="X17" s="111">
        <v>0</v>
      </c>
      <c r="Y17" s="113">
        <v>1</v>
      </c>
      <c r="Z17" s="114">
        <v>4</v>
      </c>
      <c r="AA17" s="423">
        <f t="shared" si="3"/>
        <v>-1</v>
      </c>
      <c r="AB17" s="501"/>
      <c r="AC17" s="502"/>
      <c r="AD17" s="503"/>
      <c r="AH17" s="294">
        <f>'04.07 (v2)'!AB18</f>
        <v>29</v>
      </c>
    </row>
    <row r="18" spans="1:34" ht="20.100000000000001" customHeight="1" x14ac:dyDescent="0.25">
      <c r="A18" s="51">
        <v>8.3333333333333329E-2</v>
      </c>
      <c r="B18" s="299" t="s">
        <v>78</v>
      </c>
      <c r="C18" s="416">
        <v>45</v>
      </c>
      <c r="D18" s="134" t="s">
        <v>79</v>
      </c>
      <c r="E18" s="53"/>
      <c r="F18" s="417" t="s">
        <v>3</v>
      </c>
      <c r="G18" s="103">
        <f t="shared" si="4"/>
        <v>8</v>
      </c>
      <c r="H18" s="106">
        <v>3835</v>
      </c>
      <c r="I18" s="107">
        <v>3842</v>
      </c>
      <c r="J18" s="104">
        <f t="shared" si="5"/>
        <v>0</v>
      </c>
      <c r="K18" s="106"/>
      <c r="L18" s="107"/>
      <c r="M18" s="105" t="s">
        <v>10</v>
      </c>
      <c r="N18" s="106" t="s">
        <v>10</v>
      </c>
      <c r="O18" s="107" t="s">
        <v>10</v>
      </c>
      <c r="P18" s="108">
        <v>8</v>
      </c>
      <c r="Q18" s="109"/>
      <c r="R18" s="110" t="s">
        <v>10</v>
      </c>
      <c r="S18" s="31">
        <f t="shared" si="1"/>
        <v>0.16666666666666666</v>
      </c>
      <c r="T18" s="111">
        <v>0</v>
      </c>
      <c r="U18" s="112">
        <v>0</v>
      </c>
      <c r="V18" s="113">
        <v>2</v>
      </c>
      <c r="W18" s="293">
        <v>0</v>
      </c>
      <c r="X18" s="111">
        <v>0</v>
      </c>
      <c r="Y18" s="113">
        <v>0</v>
      </c>
      <c r="Z18" s="114">
        <v>6</v>
      </c>
      <c r="AA18" s="423">
        <f t="shared" si="3"/>
        <v>0</v>
      </c>
      <c r="AB18" s="501"/>
      <c r="AC18" s="502"/>
      <c r="AD18" s="503"/>
      <c r="AH18" s="294">
        <f>'04.07 (v2)'!AB19</f>
        <v>35</v>
      </c>
    </row>
    <row r="19" spans="1:34" ht="27" customHeight="1" x14ac:dyDescent="0.25">
      <c r="A19" s="59">
        <v>8.3333333333333329E-2</v>
      </c>
      <c r="B19" s="421" t="s">
        <v>122</v>
      </c>
      <c r="C19" s="61">
        <v>17</v>
      </c>
      <c r="D19" s="137" t="s">
        <v>4</v>
      </c>
      <c r="E19" s="63" t="s">
        <v>68</v>
      </c>
      <c r="F19" s="422" t="s">
        <v>90</v>
      </c>
      <c r="G19" s="103" t="s">
        <v>10</v>
      </c>
      <c r="H19" s="273" t="s">
        <v>10</v>
      </c>
      <c r="I19" s="274" t="s">
        <v>10</v>
      </c>
      <c r="J19" s="104" t="s">
        <v>10</v>
      </c>
      <c r="K19" s="273" t="s">
        <v>10</v>
      </c>
      <c r="L19" s="274" t="s">
        <v>10</v>
      </c>
      <c r="M19" s="105">
        <f>IF(ISBLANK(O19),0,(O19-N19+1))</f>
        <v>0</v>
      </c>
      <c r="N19" s="428"/>
      <c r="O19" s="429"/>
      <c r="P19" s="108" t="s">
        <v>10</v>
      </c>
      <c r="Q19" s="109" t="s">
        <v>10</v>
      </c>
      <c r="R19" s="110">
        <v>1</v>
      </c>
      <c r="S19" s="13" t="s">
        <v>10</v>
      </c>
      <c r="T19" s="270" t="s">
        <v>10</v>
      </c>
      <c r="U19" s="189" t="s">
        <v>10</v>
      </c>
      <c r="V19" s="271" t="s">
        <v>10</v>
      </c>
      <c r="W19" s="271" t="s">
        <v>10</v>
      </c>
      <c r="X19" s="270" t="s">
        <v>10</v>
      </c>
      <c r="Y19" s="271" t="s">
        <v>10</v>
      </c>
      <c r="Z19" s="272" t="s">
        <v>10</v>
      </c>
      <c r="AA19" s="423" t="e">
        <f t="shared" ref="AA19" si="6">IF(ISBLANK(I19),-90,(-((P19)-SUM(T19:W19,Z19))))</f>
        <v>#VALUE!</v>
      </c>
      <c r="AB19" s="504" t="s">
        <v>131</v>
      </c>
      <c r="AC19" s="505"/>
      <c r="AD19" s="506"/>
      <c r="AH19" s="324" t="str">
        <f>'04.07 (v2)'!AB20</f>
        <v>-</v>
      </c>
    </row>
    <row r="20" spans="1:34" ht="20.100000000000001" customHeight="1" x14ac:dyDescent="0.25">
      <c r="A20" s="51">
        <v>0.10416666666666667</v>
      </c>
      <c r="B20" s="299" t="s">
        <v>78</v>
      </c>
      <c r="C20" s="416">
        <v>45</v>
      </c>
      <c r="D20" s="134" t="s">
        <v>79</v>
      </c>
      <c r="E20" s="53"/>
      <c r="F20" s="417" t="s">
        <v>89</v>
      </c>
      <c r="G20" s="103">
        <f t="shared" si="4"/>
        <v>14</v>
      </c>
      <c r="H20" s="106">
        <v>3843</v>
      </c>
      <c r="I20" s="107">
        <v>3856</v>
      </c>
      <c r="J20" s="104">
        <f t="shared" si="5"/>
        <v>0</v>
      </c>
      <c r="K20" s="106"/>
      <c r="L20" s="107"/>
      <c r="M20" s="105" t="s">
        <v>10</v>
      </c>
      <c r="N20" s="106" t="s">
        <v>10</v>
      </c>
      <c r="O20" s="107" t="s">
        <v>10</v>
      </c>
      <c r="P20" s="108">
        <v>12</v>
      </c>
      <c r="Q20" s="109"/>
      <c r="R20" s="110" t="s">
        <v>10</v>
      </c>
      <c r="S20" s="31">
        <f t="shared" si="1"/>
        <v>0.1875</v>
      </c>
      <c r="T20" s="111">
        <v>0</v>
      </c>
      <c r="U20" s="112">
        <v>4</v>
      </c>
      <c r="V20" s="113">
        <v>4</v>
      </c>
      <c r="W20" s="293">
        <v>0</v>
      </c>
      <c r="X20" s="111">
        <v>0</v>
      </c>
      <c r="Y20" s="113">
        <v>0</v>
      </c>
      <c r="Z20" s="114">
        <v>4</v>
      </c>
      <c r="AA20" s="423">
        <f t="shared" si="3"/>
        <v>0</v>
      </c>
      <c r="AB20" s="543" t="s">
        <v>129</v>
      </c>
      <c r="AC20" s="544"/>
      <c r="AD20" s="545"/>
      <c r="AH20" s="294">
        <f>'04.07 (v2)'!AB21</f>
        <v>26</v>
      </c>
    </row>
    <row r="21" spans="1:34" ht="20.100000000000001" customHeight="1" x14ac:dyDescent="0.25">
      <c r="A21" s="51">
        <v>0.125</v>
      </c>
      <c r="B21" s="299" t="s">
        <v>78</v>
      </c>
      <c r="C21" s="419">
        <v>55</v>
      </c>
      <c r="D21" s="134" t="s">
        <v>79</v>
      </c>
      <c r="E21" s="53"/>
      <c r="F21" s="417" t="s">
        <v>80</v>
      </c>
      <c r="G21" s="103">
        <f t="shared" si="4"/>
        <v>16</v>
      </c>
      <c r="H21" s="106">
        <v>3857</v>
      </c>
      <c r="I21" s="107">
        <v>3872</v>
      </c>
      <c r="J21" s="104">
        <f t="shared" si="5"/>
        <v>0</v>
      </c>
      <c r="K21" s="106"/>
      <c r="L21" s="107"/>
      <c r="M21" s="105" t="s">
        <v>10</v>
      </c>
      <c r="N21" s="106" t="s">
        <v>10</v>
      </c>
      <c r="O21" s="107" t="s">
        <v>10</v>
      </c>
      <c r="P21" s="108">
        <v>15</v>
      </c>
      <c r="Q21" s="109"/>
      <c r="R21" s="110" t="s">
        <v>10</v>
      </c>
      <c r="S21" s="31">
        <f t="shared" si="1"/>
        <v>0.20833333333333331</v>
      </c>
      <c r="T21" s="111">
        <v>0</v>
      </c>
      <c r="U21" s="112">
        <v>5</v>
      </c>
      <c r="V21" s="113">
        <v>7</v>
      </c>
      <c r="W21" s="293">
        <v>0</v>
      </c>
      <c r="X21" s="111">
        <v>0</v>
      </c>
      <c r="Y21" s="113">
        <v>0</v>
      </c>
      <c r="Z21" s="114">
        <v>3</v>
      </c>
      <c r="AA21" s="423">
        <f t="shared" si="3"/>
        <v>0</v>
      </c>
      <c r="AB21" s="543" t="s">
        <v>130</v>
      </c>
      <c r="AC21" s="544"/>
      <c r="AD21" s="545"/>
      <c r="AH21" s="294">
        <f>'04.07 (v2)'!AB22</f>
        <v>41</v>
      </c>
    </row>
    <row r="22" spans="1:34" ht="20.100000000000001" customHeight="1" thickBot="1" x14ac:dyDescent="0.3">
      <c r="A22" s="51">
        <v>0.14583333333333334</v>
      </c>
      <c r="B22" s="299" t="s">
        <v>78</v>
      </c>
      <c r="C22" s="416">
        <v>45</v>
      </c>
      <c r="D22" s="134" t="s">
        <v>79</v>
      </c>
      <c r="E22" s="53"/>
      <c r="F22" s="417" t="s">
        <v>91</v>
      </c>
      <c r="G22" s="103">
        <f t="shared" si="4"/>
        <v>14</v>
      </c>
      <c r="H22" s="106">
        <v>3873</v>
      </c>
      <c r="I22" s="107">
        <v>3886</v>
      </c>
      <c r="J22" s="104">
        <f t="shared" si="5"/>
        <v>0</v>
      </c>
      <c r="K22" s="106"/>
      <c r="L22" s="107"/>
      <c r="M22" s="105" t="s">
        <v>10</v>
      </c>
      <c r="N22" s="106" t="s">
        <v>10</v>
      </c>
      <c r="O22" s="107" t="s">
        <v>10</v>
      </c>
      <c r="P22" s="108">
        <v>15</v>
      </c>
      <c r="Q22" s="109"/>
      <c r="R22" s="110" t="s">
        <v>10</v>
      </c>
      <c r="S22" s="31">
        <f t="shared" si="1"/>
        <v>0.22916666666666669</v>
      </c>
      <c r="T22" s="111">
        <v>0</v>
      </c>
      <c r="U22" s="112">
        <v>1</v>
      </c>
      <c r="V22" s="113">
        <v>6</v>
      </c>
      <c r="W22" s="293">
        <v>1</v>
      </c>
      <c r="X22" s="111">
        <v>0</v>
      </c>
      <c r="Y22" s="113">
        <v>1</v>
      </c>
      <c r="Z22" s="114">
        <v>5</v>
      </c>
      <c r="AA22" s="423">
        <f t="shared" si="3"/>
        <v>-2</v>
      </c>
      <c r="AB22" s="498"/>
      <c r="AC22" s="499"/>
      <c r="AD22" s="500"/>
      <c r="AH22" s="294">
        <f>'04.07 (v2)'!AB23</f>
        <v>40</v>
      </c>
    </row>
    <row r="23" spans="1:34" ht="20.100000000000001" hidden="1" customHeight="1" x14ac:dyDescent="0.25">
      <c r="A23" s="51">
        <f>'04.07 (v2)'!A24</f>
        <v>0</v>
      </c>
      <c r="B23" s="52">
        <f>'04.07 (v2)'!B24</f>
        <v>0</v>
      </c>
      <c r="C23" s="58">
        <f>'04.07 (v2)'!C24</f>
        <v>0</v>
      </c>
      <c r="D23" s="58">
        <f>'04.07 (v2)'!D24</f>
        <v>0</v>
      </c>
      <c r="E23" s="53">
        <f>'04.07 (v2)'!E24</f>
        <v>0</v>
      </c>
      <c r="F23" s="65">
        <f>'04.07 (v2)'!F24</f>
        <v>0</v>
      </c>
      <c r="G23" s="103">
        <f t="shared" si="4"/>
        <v>0</v>
      </c>
      <c r="H23" s="106"/>
      <c r="I23" s="107"/>
      <c r="J23" s="104">
        <f t="shared" si="5"/>
        <v>0</v>
      </c>
      <c r="K23" s="106"/>
      <c r="L23" s="107"/>
      <c r="M23" s="105">
        <f t="shared" ref="M23" si="7">IF(ISBLANK(O23),0,(O23-N23+1))</f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425"/>
      <c r="AH23" s="294">
        <f>'04.07 (v2)'!AB24</f>
        <v>0</v>
      </c>
    </row>
    <row r="24" spans="1:34" ht="20.100000000000001" hidden="1" customHeight="1" x14ac:dyDescent="0.25">
      <c r="A24" s="51">
        <f>'04.07 (v2)'!A25</f>
        <v>0</v>
      </c>
      <c r="B24" s="52">
        <f>'04.07 (v2)'!B25</f>
        <v>0</v>
      </c>
      <c r="C24" s="58">
        <f>'04.07 (v2)'!C25</f>
        <v>0</v>
      </c>
      <c r="D24" s="58">
        <f>'04.07 (v2)'!D25</f>
        <v>0</v>
      </c>
      <c r="E24" s="53">
        <f>'04.07 (v2)'!E25</f>
        <v>0</v>
      </c>
      <c r="F24" s="65">
        <f>'04.07 (v2)'!F25</f>
        <v>0</v>
      </c>
      <c r="G24" s="103">
        <f t="shared" ref="G24:G56" si="8">IF(ISBLANK(I24),0,(I24-H24+1))</f>
        <v>0</v>
      </c>
      <c r="H24" s="106"/>
      <c r="I24" s="107"/>
      <c r="J24" s="104">
        <f t="shared" ref="J24:J56" si="9">IF(ISBLANK(L24),0,(L24-K24+1))</f>
        <v>0</v>
      </c>
      <c r="K24" s="106"/>
      <c r="L24" s="107"/>
      <c r="M24" s="105">
        <f t="shared" ref="M24:M56" si="10">IF(ISBLANK(O24),0,(O24-N24+1))</f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H24" s="294">
        <f>'04.07 (v2)'!AB25</f>
        <v>0</v>
      </c>
    </row>
    <row r="25" spans="1:34" ht="20.100000000000001" hidden="1" customHeight="1" x14ac:dyDescent="0.25">
      <c r="A25" s="51">
        <f>'04.07 (v2)'!A26</f>
        <v>0</v>
      </c>
      <c r="B25" s="52">
        <f>'04.07 (v2)'!B26</f>
        <v>0</v>
      </c>
      <c r="C25" s="58">
        <f>'04.07 (v2)'!C26</f>
        <v>0</v>
      </c>
      <c r="D25" s="58">
        <f>'04.07 (v2)'!D26</f>
        <v>0</v>
      </c>
      <c r="E25" s="53">
        <f>'04.07 (v2)'!E26</f>
        <v>0</v>
      </c>
      <c r="F25" s="65">
        <f>'04.07 (v2)'!F26</f>
        <v>0</v>
      </c>
      <c r="G25" s="103">
        <f t="shared" si="8"/>
        <v>0</v>
      </c>
      <c r="H25" s="106"/>
      <c r="I25" s="107"/>
      <c r="J25" s="104">
        <f t="shared" si="9"/>
        <v>0</v>
      </c>
      <c r="K25" s="106"/>
      <c r="L25" s="107"/>
      <c r="M25" s="105">
        <f t="shared" si="10"/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H25" s="294">
        <f>'04.07 (v2)'!AB26</f>
        <v>0</v>
      </c>
    </row>
    <row r="26" spans="1:34" ht="20.100000000000001" hidden="1" customHeight="1" x14ac:dyDescent="0.25">
      <c r="A26" s="51">
        <f>'04.07 (v2)'!A27</f>
        <v>0</v>
      </c>
      <c r="B26" s="52">
        <f>'04.07 (v2)'!B27</f>
        <v>0</v>
      </c>
      <c r="C26" s="58">
        <f>'04.07 (v2)'!C27</f>
        <v>0</v>
      </c>
      <c r="D26" s="58">
        <f>'04.07 (v2)'!D27</f>
        <v>0</v>
      </c>
      <c r="E26" s="53">
        <f>'04.07 (v2)'!E27</f>
        <v>0</v>
      </c>
      <c r="F26" s="65">
        <f>'04.07 (v2)'!F27</f>
        <v>0</v>
      </c>
      <c r="G26" s="103">
        <f t="shared" si="8"/>
        <v>0</v>
      </c>
      <c r="H26" s="106"/>
      <c r="I26" s="107"/>
      <c r="J26" s="104">
        <f t="shared" si="9"/>
        <v>0</v>
      </c>
      <c r="K26" s="106"/>
      <c r="L26" s="107"/>
      <c r="M26" s="105">
        <f t="shared" si="10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H26" s="294">
        <f>'04.07 (v2)'!AB27</f>
        <v>0</v>
      </c>
    </row>
    <row r="27" spans="1:34" ht="20.100000000000001" hidden="1" customHeight="1" x14ac:dyDescent="0.25">
      <c r="A27" s="51">
        <f>'04.07 (v2)'!A28</f>
        <v>0</v>
      </c>
      <c r="B27" s="52">
        <f>'04.07 (v2)'!B28</f>
        <v>0</v>
      </c>
      <c r="C27" s="58">
        <f>'04.07 (v2)'!C28</f>
        <v>0</v>
      </c>
      <c r="D27" s="58">
        <f>'04.07 (v2)'!D28</f>
        <v>0</v>
      </c>
      <c r="E27" s="53">
        <f>'04.07 (v2)'!E28</f>
        <v>0</v>
      </c>
      <c r="F27" s="65">
        <f>'04.07 (v2)'!F28</f>
        <v>0</v>
      </c>
      <c r="G27" s="103">
        <f t="shared" si="8"/>
        <v>0</v>
      </c>
      <c r="H27" s="106"/>
      <c r="I27" s="107"/>
      <c r="J27" s="104">
        <f t="shared" si="9"/>
        <v>0</v>
      </c>
      <c r="K27" s="106"/>
      <c r="L27" s="107"/>
      <c r="M27" s="105">
        <f t="shared" si="10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H27" s="294">
        <f>'04.07 (v2)'!AB28</f>
        <v>0</v>
      </c>
    </row>
    <row r="28" spans="1:34" ht="20.100000000000001" hidden="1" customHeight="1" x14ac:dyDescent="0.25">
      <c r="A28" s="51">
        <f>'04.07 (v2)'!A29</f>
        <v>0</v>
      </c>
      <c r="B28" s="52">
        <f>'04.07 (v2)'!B29</f>
        <v>0</v>
      </c>
      <c r="C28" s="58">
        <f>'04.07 (v2)'!C29</f>
        <v>0</v>
      </c>
      <c r="D28" s="58">
        <f>'04.07 (v2)'!D29</f>
        <v>0</v>
      </c>
      <c r="E28" s="53">
        <f>'04.07 (v2)'!E29</f>
        <v>0</v>
      </c>
      <c r="F28" s="65">
        <f>'04.07 (v2)'!F29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H28" s="294">
        <f>'04.07 (v2)'!AB29</f>
        <v>0</v>
      </c>
    </row>
    <row r="29" spans="1:34" ht="20.100000000000001" hidden="1" customHeight="1" x14ac:dyDescent="0.25">
      <c r="A29" s="51">
        <f>'04.07 (v2)'!A30</f>
        <v>0</v>
      </c>
      <c r="B29" s="52">
        <f>'04.07 (v2)'!B30</f>
        <v>0</v>
      </c>
      <c r="C29" s="58">
        <f>'04.07 (v2)'!C30</f>
        <v>0</v>
      </c>
      <c r="D29" s="58">
        <f>'04.07 (v2)'!D30</f>
        <v>0</v>
      </c>
      <c r="E29" s="53">
        <f>'04.07 (v2)'!E30</f>
        <v>0</v>
      </c>
      <c r="F29" s="65">
        <f>'04.07 (v2)'!F30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H29" s="294">
        <f>'04.07 (v2)'!AB30</f>
        <v>0</v>
      </c>
    </row>
    <row r="30" spans="1:34" ht="20.100000000000001" hidden="1" customHeight="1" x14ac:dyDescent="0.25">
      <c r="A30" s="51">
        <f>'04.07 (v2)'!A31</f>
        <v>0</v>
      </c>
      <c r="B30" s="52">
        <f>'04.07 (v2)'!B31</f>
        <v>0</v>
      </c>
      <c r="C30" s="58">
        <f>'04.07 (v2)'!C31</f>
        <v>0</v>
      </c>
      <c r="D30" s="58">
        <f>'04.07 (v2)'!D31</f>
        <v>0</v>
      </c>
      <c r="E30" s="53">
        <f>'04.07 (v2)'!E31</f>
        <v>0</v>
      </c>
      <c r="F30" s="65">
        <f>'04.07 (v2)'!F31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H30" s="294">
        <f>'04.07 (v2)'!AB31</f>
        <v>0</v>
      </c>
    </row>
    <row r="31" spans="1:34" ht="20.100000000000001" hidden="1" customHeight="1" x14ac:dyDescent="0.25">
      <c r="A31" s="51">
        <f>'04.07 (v2)'!A32</f>
        <v>0</v>
      </c>
      <c r="B31" s="52">
        <f>'04.07 (v2)'!B32</f>
        <v>0</v>
      </c>
      <c r="C31" s="58">
        <f>'04.07 (v2)'!C32</f>
        <v>0</v>
      </c>
      <c r="D31" s="58">
        <f>'04.07 (v2)'!D32</f>
        <v>0</v>
      </c>
      <c r="E31" s="53">
        <f>'04.07 (v2)'!E32</f>
        <v>0</v>
      </c>
      <c r="F31" s="65">
        <f>'04.07 (v2)'!F32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H31" s="294">
        <f>'04.07 (v2)'!AB32</f>
        <v>0</v>
      </c>
    </row>
    <row r="32" spans="1:34" ht="20.100000000000001" hidden="1" customHeight="1" x14ac:dyDescent="0.25">
      <c r="A32" s="51">
        <f>'04.07 (v2)'!A33</f>
        <v>0</v>
      </c>
      <c r="B32" s="52">
        <f>'04.07 (v2)'!B33</f>
        <v>0</v>
      </c>
      <c r="C32" s="58">
        <f>'04.07 (v2)'!C33</f>
        <v>0</v>
      </c>
      <c r="D32" s="58">
        <f>'04.07 (v2)'!D33</f>
        <v>0</v>
      </c>
      <c r="E32" s="53">
        <f>'04.07 (v2)'!E33</f>
        <v>0</v>
      </c>
      <c r="F32" s="65">
        <f>'04.07 (v2)'!F33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H32" s="294">
        <f>'04.07 (v2)'!AB33</f>
        <v>0</v>
      </c>
    </row>
    <row r="33" spans="1:34" ht="20.100000000000001" hidden="1" customHeight="1" x14ac:dyDescent="0.25">
      <c r="A33" s="51">
        <f>'04.07 (v2)'!A34</f>
        <v>0</v>
      </c>
      <c r="B33" s="52">
        <f>'04.07 (v2)'!B34</f>
        <v>0</v>
      </c>
      <c r="C33" s="58">
        <f>'04.07 (v2)'!C34</f>
        <v>0</v>
      </c>
      <c r="D33" s="58">
        <f>'04.07 (v2)'!D34</f>
        <v>0</v>
      </c>
      <c r="E33" s="53">
        <f>'04.07 (v2)'!E34</f>
        <v>0</v>
      </c>
      <c r="F33" s="65">
        <f>'04.07 (v2)'!F34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H33" s="294">
        <f>'04.07 (v2)'!AB34</f>
        <v>0</v>
      </c>
    </row>
    <row r="34" spans="1:34" ht="20.100000000000001" hidden="1" customHeight="1" x14ac:dyDescent="0.25">
      <c r="A34" s="51">
        <f>'04.07 (v2)'!A35</f>
        <v>0</v>
      </c>
      <c r="B34" s="52">
        <f>'04.07 (v2)'!B35</f>
        <v>0</v>
      </c>
      <c r="C34" s="58">
        <f>'04.07 (v2)'!C35</f>
        <v>0</v>
      </c>
      <c r="D34" s="58">
        <f>'04.07 (v2)'!D35</f>
        <v>0</v>
      </c>
      <c r="E34" s="53">
        <f>'04.07 (v2)'!E35</f>
        <v>0</v>
      </c>
      <c r="F34" s="65">
        <f>'04.07 (v2)'!F35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H34" s="294">
        <f>'04.07 (v2)'!AB35</f>
        <v>0</v>
      </c>
    </row>
    <row r="35" spans="1:34" ht="20.100000000000001" hidden="1" customHeight="1" x14ac:dyDescent="0.25">
      <c r="A35" s="51">
        <f>'04.07 (v2)'!A36</f>
        <v>0</v>
      </c>
      <c r="B35" s="52">
        <f>'04.07 (v2)'!B36</f>
        <v>0</v>
      </c>
      <c r="C35" s="58">
        <f>'04.07 (v2)'!C36</f>
        <v>0</v>
      </c>
      <c r="D35" s="58">
        <f>'04.07 (v2)'!D36</f>
        <v>0</v>
      </c>
      <c r="E35" s="53">
        <f>'04.07 (v2)'!E36</f>
        <v>0</v>
      </c>
      <c r="F35" s="65">
        <f>'04.07 (v2)'!F36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H35" s="294">
        <f>'04.07 (v2)'!AB36</f>
        <v>0</v>
      </c>
    </row>
    <row r="36" spans="1:34" ht="20.100000000000001" hidden="1" customHeight="1" x14ac:dyDescent="0.25">
      <c r="A36" s="51">
        <f>'04.07 (v2)'!A37</f>
        <v>0</v>
      </c>
      <c r="B36" s="52">
        <f>'04.07 (v2)'!B37</f>
        <v>0</v>
      </c>
      <c r="C36" s="58">
        <f>'04.07 (v2)'!C37</f>
        <v>0</v>
      </c>
      <c r="D36" s="58">
        <f>'04.07 (v2)'!D37</f>
        <v>0</v>
      </c>
      <c r="E36" s="53">
        <f>'04.07 (v2)'!E37</f>
        <v>0</v>
      </c>
      <c r="F36" s="65">
        <f>'04.07 (v2)'!F37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ref="S36:S56" si="11">A36+TIME(2,0,0)</f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H36" s="294">
        <f>'04.07 (v2)'!AB37</f>
        <v>0</v>
      </c>
    </row>
    <row r="37" spans="1:34" ht="20.100000000000001" hidden="1" customHeight="1" x14ac:dyDescent="0.25">
      <c r="A37" s="51">
        <f>'04.07 (v2)'!A38</f>
        <v>0</v>
      </c>
      <c r="B37" s="52">
        <f>'04.07 (v2)'!B38</f>
        <v>0</v>
      </c>
      <c r="C37" s="58">
        <f>'04.07 (v2)'!C38</f>
        <v>0</v>
      </c>
      <c r="D37" s="58">
        <f>'04.07 (v2)'!D38</f>
        <v>0</v>
      </c>
      <c r="E37" s="53">
        <f>'04.07 (v2)'!E38</f>
        <v>0</v>
      </c>
      <c r="F37" s="65">
        <f>'04.07 (v2)'!F38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si="11"/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H37" s="294">
        <f>'04.07 (v2)'!AB38</f>
        <v>0</v>
      </c>
    </row>
    <row r="38" spans="1:34" ht="20.100000000000001" hidden="1" customHeight="1" x14ac:dyDescent="0.25">
      <c r="A38" s="51">
        <f>'04.07 (v2)'!A39</f>
        <v>0</v>
      </c>
      <c r="B38" s="52">
        <f>'04.07 (v2)'!B39</f>
        <v>0</v>
      </c>
      <c r="C38" s="58">
        <f>'04.07 (v2)'!C39</f>
        <v>0</v>
      </c>
      <c r="D38" s="58">
        <f>'04.07 (v2)'!D39</f>
        <v>0</v>
      </c>
      <c r="E38" s="53">
        <f>'04.07 (v2)'!E39</f>
        <v>0</v>
      </c>
      <c r="F38" s="65">
        <f>'04.07 (v2)'!F39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1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H38" s="294">
        <f>'04.07 (v2)'!AB39</f>
        <v>0</v>
      </c>
    </row>
    <row r="39" spans="1:34" ht="20.100000000000001" hidden="1" customHeight="1" x14ac:dyDescent="0.25">
      <c r="A39" s="51">
        <f>'04.07 (v2)'!A40</f>
        <v>0</v>
      </c>
      <c r="B39" s="52">
        <f>'04.07 (v2)'!B40</f>
        <v>0</v>
      </c>
      <c r="C39" s="58">
        <f>'04.07 (v2)'!C40</f>
        <v>0</v>
      </c>
      <c r="D39" s="58">
        <f>'04.07 (v2)'!D40</f>
        <v>0</v>
      </c>
      <c r="E39" s="53">
        <f>'04.07 (v2)'!E40</f>
        <v>0</v>
      </c>
      <c r="F39" s="65">
        <f>'04.07 (v2)'!F40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si="11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H39" s="294">
        <f>'04.07 (v2)'!AB40</f>
        <v>0</v>
      </c>
    </row>
    <row r="40" spans="1:34" ht="20.100000000000001" hidden="1" customHeight="1" x14ac:dyDescent="0.25">
      <c r="A40" s="51">
        <f>'04.07 (v2)'!A41</f>
        <v>0</v>
      </c>
      <c r="B40" s="52">
        <f>'04.07 (v2)'!B41</f>
        <v>0</v>
      </c>
      <c r="C40" s="58">
        <f>'04.07 (v2)'!C41</f>
        <v>0</v>
      </c>
      <c r="D40" s="58">
        <f>'04.07 (v2)'!D41</f>
        <v>0</v>
      </c>
      <c r="E40" s="53">
        <f>'04.07 (v2)'!E41</f>
        <v>0</v>
      </c>
      <c r="F40" s="65">
        <f>'04.07 (v2)'!F41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H40" s="294">
        <f>'04.07 (v2)'!AB41</f>
        <v>0</v>
      </c>
    </row>
    <row r="41" spans="1:34" ht="20.100000000000001" hidden="1" customHeight="1" x14ac:dyDescent="0.25">
      <c r="A41" s="51">
        <f>'04.07 (v2)'!A42</f>
        <v>0</v>
      </c>
      <c r="B41" s="52">
        <f>'04.07 (v2)'!B42</f>
        <v>0</v>
      </c>
      <c r="C41" s="58">
        <f>'04.07 (v2)'!C42</f>
        <v>0</v>
      </c>
      <c r="D41" s="58">
        <f>'04.07 (v2)'!D42</f>
        <v>0</v>
      </c>
      <c r="E41" s="53">
        <f>'04.07 (v2)'!E42</f>
        <v>0</v>
      </c>
      <c r="F41" s="65">
        <f>'04.07 (v2)'!F42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H41" s="294">
        <f>'04.07 (v2)'!AB42</f>
        <v>0</v>
      </c>
    </row>
    <row r="42" spans="1:34" ht="20.100000000000001" hidden="1" customHeight="1" x14ac:dyDescent="0.25">
      <c r="A42" s="51">
        <f>'04.07 (v2)'!A43</f>
        <v>0</v>
      </c>
      <c r="B42" s="52">
        <f>'04.07 (v2)'!B43</f>
        <v>0</v>
      </c>
      <c r="C42" s="58">
        <f>'04.07 (v2)'!C43</f>
        <v>0</v>
      </c>
      <c r="D42" s="58">
        <f>'04.07 (v2)'!D43</f>
        <v>0</v>
      </c>
      <c r="E42" s="53">
        <f>'04.07 (v2)'!E43</f>
        <v>0</v>
      </c>
      <c r="F42" s="65">
        <f>'04.07 (v2)'!F43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H42" s="294">
        <f>'04.07 (v2)'!AB43</f>
        <v>0</v>
      </c>
    </row>
    <row r="43" spans="1:34" ht="20.100000000000001" hidden="1" customHeight="1" x14ac:dyDescent="0.25">
      <c r="A43" s="51">
        <f>'04.07 (v2)'!A44</f>
        <v>0</v>
      </c>
      <c r="B43" s="52">
        <f>'04.07 (v2)'!B44</f>
        <v>0</v>
      </c>
      <c r="C43" s="58">
        <f>'04.07 (v2)'!C44</f>
        <v>0</v>
      </c>
      <c r="D43" s="58">
        <f>'04.07 (v2)'!D44</f>
        <v>0</v>
      </c>
      <c r="E43" s="53">
        <f>'04.07 (v2)'!E44</f>
        <v>0</v>
      </c>
      <c r="F43" s="65">
        <f>'04.07 (v2)'!F44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H43" s="294">
        <f>'04.07 (v2)'!AB44</f>
        <v>0</v>
      </c>
    </row>
    <row r="44" spans="1:34" ht="20.100000000000001" hidden="1" customHeight="1" x14ac:dyDescent="0.25">
      <c r="A44" s="51">
        <f>'04.07 (v2)'!A45</f>
        <v>0</v>
      </c>
      <c r="B44" s="52">
        <f>'04.07 (v2)'!B45</f>
        <v>0</v>
      </c>
      <c r="C44" s="58">
        <f>'04.07 (v2)'!C45</f>
        <v>0</v>
      </c>
      <c r="D44" s="58">
        <f>'04.07 (v2)'!D45</f>
        <v>0</v>
      </c>
      <c r="E44" s="53">
        <f>'04.07 (v2)'!E45</f>
        <v>0</v>
      </c>
      <c r="F44" s="65">
        <f>'04.07 (v2)'!F45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H44" s="294">
        <f>'04.07 (v2)'!AB45</f>
        <v>0</v>
      </c>
    </row>
    <row r="45" spans="1:34" ht="20.100000000000001" hidden="1" customHeight="1" x14ac:dyDescent="0.25">
      <c r="A45" s="51">
        <f>'04.07 (v2)'!A46</f>
        <v>0</v>
      </c>
      <c r="B45" s="52">
        <f>'04.07 (v2)'!B46</f>
        <v>0</v>
      </c>
      <c r="C45" s="58">
        <f>'04.07 (v2)'!C46</f>
        <v>0</v>
      </c>
      <c r="D45" s="58">
        <f>'04.07 (v2)'!D46</f>
        <v>0</v>
      </c>
      <c r="E45" s="53">
        <f>'04.07 (v2)'!E46</f>
        <v>0</v>
      </c>
      <c r="F45" s="65">
        <f>'04.07 (v2)'!F46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H45" s="294">
        <f>'04.07 (v2)'!AB46</f>
        <v>0</v>
      </c>
    </row>
    <row r="46" spans="1:34" ht="20.100000000000001" hidden="1" customHeight="1" x14ac:dyDescent="0.25">
      <c r="A46" s="51">
        <f>'04.07 (v2)'!A47</f>
        <v>0</v>
      </c>
      <c r="B46" s="52">
        <f>'04.07 (v2)'!B47</f>
        <v>0</v>
      </c>
      <c r="C46" s="58">
        <f>'04.07 (v2)'!C47</f>
        <v>0</v>
      </c>
      <c r="D46" s="58">
        <f>'04.07 (v2)'!D47</f>
        <v>0</v>
      </c>
      <c r="E46" s="53">
        <f>'04.07 (v2)'!E47</f>
        <v>0</v>
      </c>
      <c r="F46" s="65">
        <f>'04.07 (v2)'!F47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H46" s="294">
        <f>'04.07 (v2)'!AB47</f>
        <v>0</v>
      </c>
    </row>
    <row r="47" spans="1:34" ht="20.100000000000001" hidden="1" customHeight="1" x14ac:dyDescent="0.25">
      <c r="A47" s="51">
        <f>'04.07 (v2)'!A48</f>
        <v>0</v>
      </c>
      <c r="B47" s="52">
        <f>'04.07 (v2)'!B48</f>
        <v>0</v>
      </c>
      <c r="C47" s="58">
        <f>'04.07 (v2)'!C48</f>
        <v>0</v>
      </c>
      <c r="D47" s="58">
        <f>'04.07 (v2)'!D48</f>
        <v>0</v>
      </c>
      <c r="E47" s="53">
        <f>'04.07 (v2)'!E48</f>
        <v>0</v>
      </c>
      <c r="F47" s="65">
        <f>'04.07 (v2)'!F48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H47" s="294">
        <f>'04.07 (v2)'!AB48</f>
        <v>0</v>
      </c>
    </row>
    <row r="48" spans="1:34" ht="20.100000000000001" hidden="1" customHeight="1" x14ac:dyDescent="0.25">
      <c r="A48" s="51">
        <f>'04.07 (v2)'!A49</f>
        <v>0</v>
      </c>
      <c r="B48" s="52">
        <f>'04.07 (v2)'!B49</f>
        <v>0</v>
      </c>
      <c r="C48" s="58">
        <f>'04.07 (v2)'!C49</f>
        <v>0</v>
      </c>
      <c r="D48" s="58">
        <f>'04.07 (v2)'!D49</f>
        <v>0</v>
      </c>
      <c r="E48" s="53">
        <f>'04.07 (v2)'!E49</f>
        <v>0</v>
      </c>
      <c r="F48" s="65">
        <f>'04.07 (v2)'!F49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H48" s="294">
        <f>'04.07 (v2)'!AB49</f>
        <v>0</v>
      </c>
    </row>
    <row r="49" spans="1:34" ht="20.100000000000001" hidden="1" customHeight="1" x14ac:dyDescent="0.25">
      <c r="A49" s="51">
        <f>'04.07 (v2)'!A50</f>
        <v>0</v>
      </c>
      <c r="B49" s="52">
        <f>'04.07 (v2)'!B50</f>
        <v>0</v>
      </c>
      <c r="C49" s="58">
        <f>'04.07 (v2)'!C50</f>
        <v>0</v>
      </c>
      <c r="D49" s="58">
        <f>'04.07 (v2)'!D50</f>
        <v>0</v>
      </c>
      <c r="E49" s="53">
        <f>'04.07 (v2)'!E50</f>
        <v>0</v>
      </c>
      <c r="F49" s="65">
        <f>'04.07 (v2)'!F50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H49" s="294">
        <f>'04.07 (v2)'!AB50</f>
        <v>0</v>
      </c>
    </row>
    <row r="50" spans="1:34" ht="20.100000000000001" hidden="1" customHeight="1" x14ac:dyDescent="0.25">
      <c r="A50" s="51">
        <f>'04.07 (v2)'!A51</f>
        <v>0</v>
      </c>
      <c r="B50" s="52">
        <f>'04.07 (v2)'!B51</f>
        <v>0</v>
      </c>
      <c r="C50" s="58">
        <f>'04.07 (v2)'!C51</f>
        <v>0</v>
      </c>
      <c r="D50" s="58">
        <f>'04.07 (v2)'!D51</f>
        <v>0</v>
      </c>
      <c r="E50" s="53">
        <f>'04.07 (v2)'!E51</f>
        <v>0</v>
      </c>
      <c r="F50" s="65">
        <f>'04.07 (v2)'!F51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H50" s="294">
        <f>'04.07 (v2)'!AB51</f>
        <v>0</v>
      </c>
    </row>
    <row r="51" spans="1:34" ht="20.100000000000001" hidden="1" customHeight="1" x14ac:dyDescent="0.25">
      <c r="A51" s="51">
        <f>'04.07 (v2)'!A52</f>
        <v>0</v>
      </c>
      <c r="B51" s="52">
        <f>'04.07 (v2)'!B52</f>
        <v>0</v>
      </c>
      <c r="C51" s="58">
        <f>'04.07 (v2)'!C52</f>
        <v>0</v>
      </c>
      <c r="D51" s="58">
        <f>'04.07 (v2)'!D52</f>
        <v>0</v>
      </c>
      <c r="E51" s="53">
        <f>'04.07 (v2)'!E52</f>
        <v>0</v>
      </c>
      <c r="F51" s="65">
        <f>'04.07 (v2)'!F52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H51" s="294">
        <f>'04.07 (v2)'!AB52</f>
        <v>0</v>
      </c>
    </row>
    <row r="52" spans="1:34" ht="20.100000000000001" hidden="1" customHeight="1" x14ac:dyDescent="0.25">
      <c r="A52" s="51">
        <f>'04.07 (v2)'!A53</f>
        <v>0</v>
      </c>
      <c r="B52" s="52">
        <f>'04.07 (v2)'!B53</f>
        <v>0</v>
      </c>
      <c r="C52" s="58">
        <f>'04.07 (v2)'!C53</f>
        <v>0</v>
      </c>
      <c r="D52" s="58">
        <f>'04.07 (v2)'!D53</f>
        <v>0</v>
      </c>
      <c r="E52" s="53">
        <f>'04.07 (v2)'!E53</f>
        <v>0</v>
      </c>
      <c r="F52" s="65">
        <f>'04.07 (v2)'!F53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H52" s="294">
        <f>'04.07 (v2)'!AB53</f>
        <v>0</v>
      </c>
    </row>
    <row r="53" spans="1:34" ht="20.100000000000001" hidden="1" customHeight="1" x14ac:dyDescent="0.25">
      <c r="A53" s="51">
        <f>'04.07 (v2)'!A54</f>
        <v>0</v>
      </c>
      <c r="B53" s="52">
        <f>'04.07 (v2)'!B54</f>
        <v>0</v>
      </c>
      <c r="C53" s="58">
        <f>'04.07 (v2)'!C54</f>
        <v>0</v>
      </c>
      <c r="D53" s="58">
        <f>'04.07 (v2)'!D54</f>
        <v>0</v>
      </c>
      <c r="E53" s="53">
        <f>'04.07 (v2)'!E54</f>
        <v>0</v>
      </c>
      <c r="F53" s="65">
        <f>'04.07 (v2)'!F54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H53" s="294">
        <f>'04.07 (v2)'!AB54</f>
        <v>0</v>
      </c>
    </row>
    <row r="54" spans="1:34" ht="20.100000000000001" hidden="1" customHeight="1" x14ac:dyDescent="0.25">
      <c r="A54" s="51">
        <f>'04.07 (v2)'!A55</f>
        <v>0</v>
      </c>
      <c r="B54" s="52">
        <f>'04.07 (v2)'!B55</f>
        <v>0</v>
      </c>
      <c r="C54" s="58">
        <f>'04.07 (v2)'!C55</f>
        <v>0</v>
      </c>
      <c r="D54" s="58">
        <f>'04.07 (v2)'!D55</f>
        <v>0</v>
      </c>
      <c r="E54" s="53">
        <f>'04.07 (v2)'!E55</f>
        <v>0</v>
      </c>
      <c r="F54" s="65">
        <f>'04.07 (v2)'!F55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H54" s="294">
        <f>'04.07 (v2)'!AB55</f>
        <v>0</v>
      </c>
    </row>
    <row r="55" spans="1:34" ht="20.100000000000001" hidden="1" customHeight="1" x14ac:dyDescent="0.25">
      <c r="A55" s="51">
        <f>'04.07 (v2)'!A56</f>
        <v>0</v>
      </c>
      <c r="B55" s="52">
        <f>'04.07 (v2)'!B56</f>
        <v>0</v>
      </c>
      <c r="C55" s="58">
        <f>'04.07 (v2)'!C56</f>
        <v>0</v>
      </c>
      <c r="D55" s="58">
        <f>'04.07 (v2)'!D56</f>
        <v>0</v>
      </c>
      <c r="E55" s="53">
        <f>'04.07 (v2)'!E56</f>
        <v>0</v>
      </c>
      <c r="F55" s="65">
        <f>'04.07 (v2)'!F56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H55" s="294">
        <f>'04.07 (v2)'!AB56</f>
        <v>0</v>
      </c>
    </row>
    <row r="56" spans="1:34" ht="20.100000000000001" hidden="1" customHeight="1" x14ac:dyDescent="0.25">
      <c r="A56" s="51">
        <f>'04.07 (v2)'!A57</f>
        <v>0</v>
      </c>
      <c r="B56" s="52">
        <f>'04.07 (v2)'!B57</f>
        <v>0</v>
      </c>
      <c r="C56" s="58">
        <f>'04.07 (v2)'!C57</f>
        <v>0</v>
      </c>
      <c r="D56" s="58">
        <f>'04.07 (v2)'!D57</f>
        <v>0</v>
      </c>
      <c r="E56" s="53">
        <f>'04.07 (v2)'!E57</f>
        <v>0</v>
      </c>
      <c r="F56" s="65">
        <f>'04.07 (v2)'!F57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H56" s="294">
        <f>'04.07 (v2)'!AB57</f>
        <v>0</v>
      </c>
    </row>
    <row r="57" spans="1:34" ht="19.5" hidden="1" customHeight="1" x14ac:dyDescent="0.25">
      <c r="A57" s="70">
        <v>0.41666666666666669</v>
      </c>
      <c r="B57" s="71" t="s">
        <v>25</v>
      </c>
      <c r="C57" s="72">
        <v>25</v>
      </c>
      <c r="D57" s="72" t="s">
        <v>26</v>
      </c>
      <c r="E57" s="73" t="s">
        <v>27</v>
      </c>
      <c r="F57" s="74" t="s">
        <v>28</v>
      </c>
      <c r="G57" s="75" t="s">
        <v>10</v>
      </c>
      <c r="H57" s="76" t="s">
        <v>10</v>
      </c>
      <c r="I57" s="77" t="s">
        <v>10</v>
      </c>
      <c r="J57" s="75" t="s">
        <v>10</v>
      </c>
      <c r="K57" s="76" t="s">
        <v>10</v>
      </c>
      <c r="L57" s="77" t="s">
        <v>10</v>
      </c>
      <c r="M57" s="75" t="s">
        <v>10</v>
      </c>
      <c r="N57" s="76" t="s">
        <v>10</v>
      </c>
      <c r="O57" s="77" t="s">
        <v>10</v>
      </c>
      <c r="P57" s="108" t="s">
        <v>10</v>
      </c>
      <c r="Q57" s="109" t="s">
        <v>10</v>
      </c>
      <c r="R57" s="110" t="s">
        <v>10</v>
      </c>
      <c r="S57" s="78" t="s">
        <v>10</v>
      </c>
      <c r="T57" s="264" t="s">
        <v>10</v>
      </c>
      <c r="U57" s="265" t="s">
        <v>10</v>
      </c>
      <c r="V57" s="253" t="s">
        <v>10</v>
      </c>
      <c r="W57" s="253" t="s">
        <v>10</v>
      </c>
      <c r="X57" s="264" t="s">
        <v>10</v>
      </c>
      <c r="Y57" s="253" t="s">
        <v>10</v>
      </c>
      <c r="Z57" s="266" t="s">
        <v>10</v>
      </c>
      <c r="AA57" s="180" t="e">
        <f t="shared" si="3"/>
        <v>#VALUE!</v>
      </c>
      <c r="AB57" s="276" t="s">
        <v>66</v>
      </c>
      <c r="AH57" s="322" t="str">
        <f>'04.07 (v2)'!AB58</f>
        <v>-</v>
      </c>
    </row>
    <row r="58" spans="1:34" ht="19.5" hidden="1" customHeight="1" x14ac:dyDescent="0.25">
      <c r="A58" s="70">
        <v>0.41666666666666669</v>
      </c>
      <c r="B58" s="71" t="s">
        <v>25</v>
      </c>
      <c r="C58" s="72">
        <v>24</v>
      </c>
      <c r="D58" s="72" t="s">
        <v>26</v>
      </c>
      <c r="E58" s="73" t="s">
        <v>29</v>
      </c>
      <c r="F58" s="74" t="s">
        <v>3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H58" s="322" t="str">
        <f>'04.07 (v2)'!AB59</f>
        <v>-</v>
      </c>
    </row>
    <row r="59" spans="1:34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30</v>
      </c>
      <c r="F59" s="74" t="s">
        <v>31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H59" s="322" t="str">
        <f>'04.07 (v2)'!AB60</f>
        <v>-</v>
      </c>
    </row>
    <row r="60" spans="1:34" ht="19.5" hidden="1" customHeight="1" x14ac:dyDescent="0.25">
      <c r="A60" s="70">
        <v>0.5</v>
      </c>
      <c r="B60" s="71" t="s">
        <v>32</v>
      </c>
      <c r="C60" s="72">
        <v>36</v>
      </c>
      <c r="D60" s="72" t="s">
        <v>26</v>
      </c>
      <c r="E60" s="73" t="s">
        <v>33</v>
      </c>
      <c r="F60" s="74" t="s">
        <v>28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H60" s="322" t="str">
        <f>'04.07 (v2)'!AB61</f>
        <v>-</v>
      </c>
    </row>
    <row r="61" spans="1:34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34</v>
      </c>
      <c r="F61" s="74" t="s">
        <v>3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H61" s="322" t="str">
        <f>'04.07 (v2)'!AB62</f>
        <v>-</v>
      </c>
    </row>
    <row r="62" spans="1:34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35</v>
      </c>
      <c r="F62" s="74" t="s">
        <v>31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H62" s="322" t="str">
        <f>'04.07 (v2)'!AB63</f>
        <v>-</v>
      </c>
    </row>
    <row r="63" spans="1:34" ht="20.100000000000001" hidden="1" customHeight="1" x14ac:dyDescent="0.25">
      <c r="A63" s="83" t="s">
        <v>36</v>
      </c>
      <c r="B63" s="84" t="s">
        <v>37</v>
      </c>
      <c r="C63" s="85">
        <v>100</v>
      </c>
      <c r="D63" s="86" t="s">
        <v>4</v>
      </c>
      <c r="E63" s="87" t="s">
        <v>38</v>
      </c>
      <c r="F63" s="88" t="s">
        <v>39</v>
      </c>
      <c r="G63" s="89" t="s">
        <v>10</v>
      </c>
      <c r="H63" s="90" t="s">
        <v>10</v>
      </c>
      <c r="I63" s="91" t="s">
        <v>10</v>
      </c>
      <c r="J63" s="89" t="s">
        <v>10</v>
      </c>
      <c r="K63" s="90" t="s">
        <v>10</v>
      </c>
      <c r="L63" s="91" t="s">
        <v>10</v>
      </c>
      <c r="M63" s="89" t="s">
        <v>10</v>
      </c>
      <c r="N63" s="90" t="s">
        <v>10</v>
      </c>
      <c r="O63" s="91" t="s">
        <v>10</v>
      </c>
      <c r="P63" s="263" t="s">
        <v>10</v>
      </c>
      <c r="Q63" s="263" t="s">
        <v>10</v>
      </c>
      <c r="R63" s="263" t="s">
        <v>10</v>
      </c>
      <c r="S63" s="93" t="s">
        <v>10</v>
      </c>
      <c r="T63" s="267" t="s">
        <v>10</v>
      </c>
      <c r="U63" s="268" t="s">
        <v>10</v>
      </c>
      <c r="V63" s="246" t="s">
        <v>10</v>
      </c>
      <c r="W63" s="246" t="s">
        <v>10</v>
      </c>
      <c r="X63" s="267" t="s">
        <v>10</v>
      </c>
      <c r="Y63" s="246" t="s">
        <v>10</v>
      </c>
      <c r="Z63" s="269" t="s">
        <v>10</v>
      </c>
      <c r="AA63" s="180" t="e">
        <f t="shared" si="3"/>
        <v>#VALUE!</v>
      </c>
      <c r="AB63" s="277" t="s">
        <v>66</v>
      </c>
      <c r="AH63" s="323" t="str">
        <f>'04.07 (v2)'!AB64</f>
        <v>-</v>
      </c>
    </row>
    <row r="64" spans="1:34" ht="30" hidden="1" customHeight="1" x14ac:dyDescent="0.25">
      <c r="A64" s="59"/>
      <c r="B64" s="60"/>
      <c r="C64" s="61"/>
      <c r="D64" s="62"/>
      <c r="E64" s="63"/>
      <c r="F64" s="64"/>
      <c r="G64" s="103" t="s">
        <v>10</v>
      </c>
      <c r="H64" s="273" t="s">
        <v>10</v>
      </c>
      <c r="I64" s="274" t="s">
        <v>10</v>
      </c>
      <c r="J64" s="104" t="s">
        <v>10</v>
      </c>
      <c r="K64" s="273" t="s">
        <v>10</v>
      </c>
      <c r="L64" s="274" t="s">
        <v>10</v>
      </c>
      <c r="M64" s="105">
        <f>IF(ISBLANK(O64),0,(O64-N64+1))</f>
        <v>0</v>
      </c>
      <c r="N64" s="273"/>
      <c r="O64" s="274"/>
      <c r="P64" s="108" t="s">
        <v>10</v>
      </c>
      <c r="Q64" s="109" t="s">
        <v>10</v>
      </c>
      <c r="R64" s="110"/>
      <c r="S64" s="13" t="s">
        <v>10</v>
      </c>
      <c r="T64" s="270" t="s">
        <v>10</v>
      </c>
      <c r="U64" s="189" t="s">
        <v>10</v>
      </c>
      <c r="V64" s="271" t="s">
        <v>10</v>
      </c>
      <c r="W64" s="271" t="s">
        <v>10</v>
      </c>
      <c r="X64" s="270" t="s">
        <v>10</v>
      </c>
      <c r="Y64" s="271" t="s">
        <v>10</v>
      </c>
      <c r="Z64" s="272" t="s">
        <v>10</v>
      </c>
      <c r="AA64" s="180" t="e">
        <f t="shared" si="3"/>
        <v>#VALUE!</v>
      </c>
      <c r="AB64" s="63"/>
      <c r="AH64" s="324" t="str">
        <f>'04.07 (v2)'!AB65</f>
        <v>-</v>
      </c>
    </row>
    <row r="65" spans="1:34" ht="5.25" customHeight="1" thickBot="1" x14ac:dyDescent="0.3">
      <c r="A65" s="2"/>
      <c r="B65" s="6"/>
      <c r="C65" s="55"/>
      <c r="D65" s="56"/>
      <c r="E65" s="8"/>
      <c r="F65" s="57"/>
      <c r="G65" s="7"/>
      <c r="H65" s="15"/>
      <c r="I65" s="9"/>
      <c r="J65" s="7"/>
      <c r="K65" s="15"/>
      <c r="L65" s="9"/>
      <c r="M65" s="7"/>
      <c r="N65" s="15"/>
      <c r="O65" s="9"/>
      <c r="P65" s="11"/>
      <c r="Q65" s="11"/>
      <c r="R65" s="11"/>
      <c r="S65" s="12"/>
      <c r="T65" s="3"/>
      <c r="U65" s="4"/>
      <c r="V65" s="5"/>
      <c r="W65" s="5"/>
      <c r="X65" s="3"/>
      <c r="Y65" s="5"/>
      <c r="Z65" s="5"/>
      <c r="AA65" s="5"/>
      <c r="AB65" s="8"/>
      <c r="AH65" s="55"/>
    </row>
    <row r="66" spans="1:34" ht="15" customHeight="1" thickBot="1" x14ac:dyDescent="0.3">
      <c r="B66" s="21"/>
      <c r="C66"/>
      <c r="E66" s="22"/>
      <c r="F66" s="49"/>
      <c r="G66" s="447" t="str">
        <f>G2</f>
        <v># Shot</v>
      </c>
      <c r="J66" s="466" t="str">
        <f>J2</f>
        <v># Shot</v>
      </c>
      <c r="M66" s="450" t="str">
        <f>M2</f>
        <v># Shot</v>
      </c>
      <c r="P66" s="453" t="s">
        <v>9</v>
      </c>
      <c r="Q66" s="454"/>
      <c r="R66" s="455"/>
      <c r="T66" s="456" t="str">
        <f t="shared" ref="T66:Z66" si="12">T2</f>
        <v>Bypass</v>
      </c>
      <c r="U66" s="459" t="str">
        <f t="shared" si="12"/>
        <v>No Show</v>
      </c>
      <c r="V66" s="436" t="str">
        <f t="shared" si="12"/>
        <v>Decline</v>
      </c>
      <c r="W66" s="521" t="str">
        <f t="shared" si="12"/>
        <v>Xtra Sheets</v>
      </c>
      <c r="X66" s="456" t="str">
        <f t="shared" si="12"/>
        <v>Digital</v>
      </c>
      <c r="Y66" s="436" t="str">
        <f t="shared" si="12"/>
        <v>Stolen</v>
      </c>
      <c r="Z66" s="439" t="str">
        <f t="shared" si="12"/>
        <v># Sales 
(if known)</v>
      </c>
      <c r="AB66" s="22"/>
      <c r="AH66"/>
    </row>
    <row r="67" spans="1:34" ht="15.75" customHeight="1" x14ac:dyDescent="0.25">
      <c r="F67" s="49"/>
      <c r="G67" s="448"/>
      <c r="J67" s="467"/>
      <c r="M67" s="451"/>
      <c r="P67" s="442" t="str">
        <f>P3</f>
        <v>Green 
Screen</v>
      </c>
      <c r="Q67" s="469" t="str">
        <f>Q3</f>
        <v>Star</v>
      </c>
      <c r="R67" s="444" t="str">
        <f>R3</f>
        <v>Private</v>
      </c>
      <c r="T67" s="457"/>
      <c r="U67" s="460"/>
      <c r="V67" s="437"/>
      <c r="W67" s="522"/>
      <c r="X67" s="457"/>
      <c r="Y67" s="437"/>
      <c r="Z67" s="440"/>
    </row>
    <row r="68" spans="1:34" ht="15.75" customHeight="1" thickBot="1" x14ac:dyDescent="0.3">
      <c r="F68" s="49"/>
      <c r="G68" s="449"/>
      <c r="J68" s="468"/>
      <c r="M68" s="452"/>
      <c r="P68" s="443"/>
      <c r="Q68" s="470"/>
      <c r="R68" s="445"/>
      <c r="T68" s="458"/>
      <c r="U68" s="461"/>
      <c r="V68" s="438"/>
      <c r="W68" s="523"/>
      <c r="X68" s="458"/>
      <c r="Y68" s="438"/>
      <c r="Z68" s="441"/>
    </row>
    <row r="69" spans="1:34" ht="37.5" customHeight="1" thickBot="1" x14ac:dyDescent="0.3">
      <c r="F69" s="49"/>
      <c r="G69" s="115">
        <f>SUM(G4:G65)</f>
        <v>198</v>
      </c>
      <c r="J69" s="115">
        <f>SUM(J4:J65)</f>
        <v>0</v>
      </c>
      <c r="M69" s="115">
        <f>SUM(M4:M65)</f>
        <v>0</v>
      </c>
      <c r="P69" s="115">
        <f>SUM(P4:P65)</f>
        <v>189</v>
      </c>
      <c r="Q69" s="115">
        <f>SUM(Q4:Q65)</f>
        <v>0</v>
      </c>
      <c r="R69" s="115">
        <f>SUM(R4:R65)</f>
        <v>1</v>
      </c>
      <c r="T69" s="116">
        <f t="shared" ref="T69:Z69" si="13">SUM(T4:T65)</f>
        <v>0</v>
      </c>
      <c r="U69" s="117">
        <f t="shared" si="13"/>
        <v>36</v>
      </c>
      <c r="V69" s="118">
        <f t="shared" si="13"/>
        <v>64</v>
      </c>
      <c r="W69" s="118">
        <f t="shared" si="13"/>
        <v>4</v>
      </c>
      <c r="X69" s="116">
        <f t="shared" si="13"/>
        <v>5</v>
      </c>
      <c r="Y69" s="118">
        <f t="shared" si="13"/>
        <v>2</v>
      </c>
      <c r="Z69" s="117">
        <f t="shared" si="13"/>
        <v>88</v>
      </c>
    </row>
    <row r="70" spans="1:34" ht="4.5" customHeight="1" x14ac:dyDescent="0.25"/>
    <row r="71" spans="1:34" ht="4.5" customHeight="1" thickBot="1" x14ac:dyDescent="0.3"/>
    <row r="72" spans="1:34" ht="27.75" customHeight="1" thickBot="1" x14ac:dyDescent="0.3">
      <c r="D72" s="139">
        <f>C19</f>
        <v>17</v>
      </c>
      <c r="E72" s="140" t="s">
        <v>40</v>
      </c>
      <c r="G72" s="141">
        <f>G69+J69+M69</f>
        <v>198</v>
      </c>
      <c r="H72" s="433" t="s">
        <v>41</v>
      </c>
      <c r="I72" s="434"/>
      <c r="O72" s="141">
        <f>P69+Q69+R69</f>
        <v>190</v>
      </c>
      <c r="P72" s="433" t="s">
        <v>42</v>
      </c>
      <c r="Q72" s="435"/>
      <c r="R72" s="434"/>
      <c r="T72" s="142">
        <f>SUM(T69:Y69)</f>
        <v>111</v>
      </c>
      <c r="U72" s="433" t="s">
        <v>43</v>
      </c>
      <c r="V72" s="435"/>
      <c r="W72" s="434"/>
    </row>
    <row r="73" spans="1:34" ht="27.75" customHeight="1" x14ac:dyDescent="0.25"/>
    <row r="74" spans="1:34" ht="27.75" customHeight="1" x14ac:dyDescent="0.25"/>
    <row r="78" spans="1:34" ht="6" customHeight="1" x14ac:dyDescent="0.25"/>
  </sheetData>
  <mergeCells count="51">
    <mergeCell ref="M2:M3"/>
    <mergeCell ref="N2:O2"/>
    <mergeCell ref="H72:I72"/>
    <mergeCell ref="U72:W72"/>
    <mergeCell ref="V66:V68"/>
    <mergeCell ref="W66:W68"/>
    <mergeCell ref="P72:R72"/>
    <mergeCell ref="P67:P68"/>
    <mergeCell ref="Q67:Q68"/>
    <mergeCell ref="R67:R68"/>
    <mergeCell ref="G66:G68"/>
    <mergeCell ref="J66:J68"/>
    <mergeCell ref="M66:M68"/>
    <mergeCell ref="A1:F2"/>
    <mergeCell ref="Y2:Y3"/>
    <mergeCell ref="X66:X68"/>
    <mergeCell ref="Y66:Y68"/>
    <mergeCell ref="G1:O1"/>
    <mergeCell ref="G2:G3"/>
    <mergeCell ref="H2:I2"/>
    <mergeCell ref="J2:J3"/>
    <mergeCell ref="P66:R66"/>
    <mergeCell ref="P2:R2"/>
    <mergeCell ref="T66:T68"/>
    <mergeCell ref="U66:U68"/>
    <mergeCell ref="K2:L2"/>
    <mergeCell ref="AA2:AA3"/>
    <mergeCell ref="Z2:Z3"/>
    <mergeCell ref="X2:X3"/>
    <mergeCell ref="Z66:Z68"/>
    <mergeCell ref="T2:T3"/>
    <mergeCell ref="U2:U3"/>
    <mergeCell ref="V2:V3"/>
    <mergeCell ref="W2:W3"/>
    <mergeCell ref="AB5:AD5"/>
    <mergeCell ref="AB6:AD6"/>
    <mergeCell ref="AB7:AD7"/>
    <mergeCell ref="AB8:AD8"/>
    <mergeCell ref="AB9:AD9"/>
    <mergeCell ref="AB10:AD10"/>
    <mergeCell ref="AB11:AD11"/>
    <mergeCell ref="AB12:AD12"/>
    <mergeCell ref="AB14:AD14"/>
    <mergeCell ref="AB15:AD15"/>
    <mergeCell ref="AB21:AD21"/>
    <mergeCell ref="AB22:AD22"/>
    <mergeCell ref="AB16:AD16"/>
    <mergeCell ref="AB17:AD17"/>
    <mergeCell ref="AB18:AD18"/>
    <mergeCell ref="AB19:AD19"/>
    <mergeCell ref="AB20:AD20"/>
  </mergeCells>
  <conditionalFormatting sqref="AA2 AA4:AA64">
    <cfRule type="cellIs" dxfId="10" priority="4" stopIfTrue="1" operator="equal">
      <formula>-90</formula>
    </cfRule>
  </conditionalFormatting>
  <conditionalFormatting sqref="AA4:AA64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H5:AH18 AH20:AH56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2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M60" sqref="M6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45389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39" t="s">
        <v>57</v>
      </c>
      <c r="S1" s="540"/>
      <c r="T1" s="540"/>
      <c r="U1" s="540"/>
      <c r="V1" s="540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41"/>
      <c r="S2" s="542"/>
      <c r="T2" s="542"/>
      <c r="U2" s="542"/>
      <c r="V2" s="542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'04.07 (v3)'!A5</f>
        <v>0.42708333333333331</v>
      </c>
      <c r="B3" s="252" t="str">
        <f>'04.07 (v3)'!F5</f>
        <v>Wayne</v>
      </c>
      <c r="C3" s="174">
        <f>'04.07 (v3)'!H5</f>
        <v>4896</v>
      </c>
      <c r="D3" s="175">
        <f>'04.07 (v3)'!I5</f>
        <v>4907</v>
      </c>
      <c r="E3" s="176">
        <f t="shared" ref="E3" si="0">IF(ISBLANK(D3),0,(D3-C3+1))</f>
        <v>12</v>
      </c>
      <c r="F3" s="177">
        <v>0</v>
      </c>
      <c r="G3" s="177">
        <v>1</v>
      </c>
      <c r="H3" s="178">
        <f t="shared" ref="H3" si="1">E3-G3-F3</f>
        <v>11</v>
      </c>
      <c r="I3" s="262">
        <f>11+1</f>
        <v>12</v>
      </c>
      <c r="J3" s="180">
        <f>IF(ISBLANK(I3),-90,(-((I3)-SUM(L3:O3,K3))))</f>
        <v>0</v>
      </c>
      <c r="K3" s="181">
        <f>'04.07 (v3)'!Z5</f>
        <v>8</v>
      </c>
      <c r="L3" s="182">
        <f>'04.07 (v3)'!T5</f>
        <v>0</v>
      </c>
      <c r="M3" s="183">
        <f>'04.07 (v3)'!U5</f>
        <v>2</v>
      </c>
      <c r="N3" s="184">
        <f>'04.07 (v3)'!V5</f>
        <v>2</v>
      </c>
      <c r="O3" s="185">
        <f>'04.07 (v3)'!W5</f>
        <v>0</v>
      </c>
      <c r="P3" s="291">
        <f>'04.07 (v3)'!X5</f>
        <v>1</v>
      </c>
      <c r="Q3" s="292">
        <f>'04.07 (v3)'!Y5</f>
        <v>0</v>
      </c>
      <c r="R3" s="547"/>
      <c r="S3" s="548"/>
      <c r="T3" s="548"/>
      <c r="U3" s="548"/>
      <c r="V3" s="549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173">
        <f>'04.07 (v3)'!A6</f>
        <v>0.4375</v>
      </c>
      <c r="B4" s="252" t="str">
        <f>'04.07 (v3)'!F6</f>
        <v>Sandra</v>
      </c>
      <c r="C4" s="174">
        <f>'04.07 (v3)'!H6</f>
        <v>4908</v>
      </c>
      <c r="D4" s="175">
        <f>'04.07 (v3)'!I6</f>
        <v>4919</v>
      </c>
      <c r="E4" s="176">
        <f t="shared" ref="E4:E54" si="5">IF(ISBLANK(D4),0,(D4-C4+1))</f>
        <v>12</v>
      </c>
      <c r="F4" s="177">
        <v>0</v>
      </c>
      <c r="G4" s="177">
        <v>0</v>
      </c>
      <c r="H4" s="178">
        <f t="shared" ref="H4:H54" si="6">E4-G4-F4</f>
        <v>12</v>
      </c>
      <c r="I4" s="262">
        <f>12+0</f>
        <v>12</v>
      </c>
      <c r="J4" s="180">
        <f t="shared" ref="J4:J20" si="7">IF(ISBLANK(I4),-90,(-((I4)-SUM(L4:O4,K4))))</f>
        <v>0</v>
      </c>
      <c r="K4" s="181">
        <f>'04.07 (v3)'!Z6</f>
        <v>3</v>
      </c>
      <c r="L4" s="182">
        <f>'04.07 (v3)'!T6</f>
        <v>0</v>
      </c>
      <c r="M4" s="183">
        <f>'04.07 (v3)'!U6</f>
        <v>3</v>
      </c>
      <c r="N4" s="184">
        <f>'04.07 (v3)'!V6</f>
        <v>6</v>
      </c>
      <c r="O4" s="185">
        <f>'04.07 (v3)'!W6</f>
        <v>0</v>
      </c>
      <c r="P4" s="291">
        <f>'04.07 (v3)'!X6</f>
        <v>1</v>
      </c>
      <c r="Q4" s="292">
        <f>'04.07 (v3)'!Y6</f>
        <v>0</v>
      </c>
      <c r="R4" s="550"/>
      <c r="S4" s="551"/>
      <c r="T4" s="551"/>
      <c r="U4" s="551"/>
      <c r="V4" s="552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312"/>
      <c r="AG4" s="313" t="s">
        <v>74</v>
      </c>
      <c r="AH4" s="314"/>
      <c r="AI4" s="315">
        <f t="shared" ref="AI4" si="10">AF4+AH4</f>
        <v>0</v>
      </c>
    </row>
    <row r="5" spans="1:35" s="186" customFormat="1" ht="26.25" customHeight="1" x14ac:dyDescent="0.25">
      <c r="A5" s="173">
        <f>'04.07 (v3)'!A7</f>
        <v>0.44791666666666669</v>
      </c>
      <c r="B5" s="252" t="str">
        <f>'04.07 (v3)'!F7</f>
        <v>Steve</v>
      </c>
      <c r="C5" s="174">
        <f>'04.07 (v3)'!H7</f>
        <v>4920</v>
      </c>
      <c r="D5" s="175">
        <f>'04.07 (v3)'!I7</f>
        <v>4935</v>
      </c>
      <c r="E5" s="176">
        <f t="shared" si="5"/>
        <v>16</v>
      </c>
      <c r="F5" s="177">
        <v>1</v>
      </c>
      <c r="G5" s="177">
        <v>0</v>
      </c>
      <c r="H5" s="178">
        <f t="shared" si="6"/>
        <v>15</v>
      </c>
      <c r="I5" s="262">
        <f>15+0</f>
        <v>15</v>
      </c>
      <c r="J5" s="180">
        <f t="shared" si="7"/>
        <v>0</v>
      </c>
      <c r="K5" s="181">
        <f>'04.07 (v3)'!Z7</f>
        <v>7</v>
      </c>
      <c r="L5" s="182">
        <f>'04.07 (v3)'!T7</f>
        <v>0</v>
      </c>
      <c r="M5" s="183">
        <f>'04.07 (v3)'!U7</f>
        <v>3</v>
      </c>
      <c r="N5" s="184">
        <f>'04.07 (v3)'!V7</f>
        <v>5</v>
      </c>
      <c r="O5" s="185">
        <f>'04.07 (v3)'!W7</f>
        <v>0</v>
      </c>
      <c r="P5" s="291">
        <f>'04.07 (v3)'!X7</f>
        <v>3</v>
      </c>
      <c r="Q5" s="292">
        <f>'04.07 (v3)'!Y7</f>
        <v>0</v>
      </c>
      <c r="R5" s="553" t="s">
        <v>133</v>
      </c>
      <c r="S5" s="554"/>
      <c r="T5" s="554"/>
      <c r="U5" s="554"/>
      <c r="V5" s="555"/>
      <c r="W5" s="190" t="s">
        <v>10</v>
      </c>
      <c r="X5" s="304"/>
      <c r="Y5" s="305" t="s">
        <v>74</v>
      </c>
      <c r="Z5" s="306"/>
      <c r="AA5" s="307">
        <f t="shared" ref="AA5:AA54" si="11">X5+Z5</f>
        <v>0</v>
      </c>
      <c r="AB5" s="308"/>
      <c r="AC5" s="309" t="s">
        <v>74</v>
      </c>
      <c r="AD5" s="310"/>
      <c r="AE5" s="311">
        <f t="shared" ref="AE5:AE54" si="12">AB5+AD5</f>
        <v>0</v>
      </c>
      <c r="AF5" s="312"/>
      <c r="AG5" s="313" t="s">
        <v>74</v>
      </c>
      <c r="AH5" s="314"/>
      <c r="AI5" s="315">
        <f t="shared" ref="AI5:AI54" si="13">AF5+AH5</f>
        <v>0</v>
      </c>
    </row>
    <row r="6" spans="1:35" s="186" customFormat="1" ht="26.25" customHeight="1" x14ac:dyDescent="0.25">
      <c r="A6" s="173">
        <f>'04.07 (v3)'!A8</f>
        <v>0.45833333333333331</v>
      </c>
      <c r="B6" s="252" t="str">
        <f>'04.07 (v3)'!F8</f>
        <v>Mr.West</v>
      </c>
      <c r="C6" s="174">
        <f>'04.07 (v3)'!H8</f>
        <v>4936</v>
      </c>
      <c r="D6" s="175">
        <f>'04.07 (v3)'!I8</f>
        <v>4953</v>
      </c>
      <c r="E6" s="176">
        <f t="shared" si="5"/>
        <v>18</v>
      </c>
      <c r="F6" s="177">
        <v>2</v>
      </c>
      <c r="G6" s="177">
        <v>0</v>
      </c>
      <c r="H6" s="178">
        <f t="shared" si="6"/>
        <v>16</v>
      </c>
      <c r="I6" s="262">
        <f>16+0</f>
        <v>16</v>
      </c>
      <c r="J6" s="180">
        <f t="shared" si="7"/>
        <v>0</v>
      </c>
      <c r="K6" s="181">
        <f>'04.07 (v3)'!Z8</f>
        <v>3</v>
      </c>
      <c r="L6" s="182">
        <f>'04.07 (v3)'!T8</f>
        <v>0</v>
      </c>
      <c r="M6" s="183">
        <f>'04.07 (v3)'!U8</f>
        <v>8</v>
      </c>
      <c r="N6" s="184">
        <f>'04.07 (v3)'!V8</f>
        <v>5</v>
      </c>
      <c r="O6" s="185">
        <f>'04.07 (v3)'!W8</f>
        <v>0</v>
      </c>
      <c r="P6" s="291">
        <f>'04.07 (v3)'!X8</f>
        <v>0</v>
      </c>
      <c r="Q6" s="292">
        <f>'04.07 (v3)'!Y8</f>
        <v>0</v>
      </c>
      <c r="R6" s="556" t="s">
        <v>124</v>
      </c>
      <c r="S6" s="557"/>
      <c r="T6" s="557"/>
      <c r="U6" s="557"/>
      <c r="V6" s="558"/>
      <c r="W6" s="190" t="s">
        <v>10</v>
      </c>
      <c r="X6" s="304"/>
      <c r="Y6" s="305" t="s">
        <v>74</v>
      </c>
      <c r="Z6" s="306"/>
      <c r="AA6" s="307">
        <f t="shared" si="11"/>
        <v>0</v>
      </c>
      <c r="AB6" s="308"/>
      <c r="AC6" s="309" t="s">
        <v>74</v>
      </c>
      <c r="AD6" s="310"/>
      <c r="AE6" s="311">
        <f t="shared" si="12"/>
        <v>0</v>
      </c>
      <c r="AF6" s="312"/>
      <c r="AG6" s="313" t="s">
        <v>74</v>
      </c>
      <c r="AH6" s="314"/>
      <c r="AI6" s="315">
        <f t="shared" si="13"/>
        <v>0</v>
      </c>
    </row>
    <row r="7" spans="1:35" s="186" customFormat="1" ht="26.25" customHeight="1" x14ac:dyDescent="0.25">
      <c r="A7" s="173">
        <f>'04.07 (v3)'!A9</f>
        <v>0.46875</v>
      </c>
      <c r="B7" s="252" t="str">
        <f>'04.07 (v3)'!F9</f>
        <v>Bart</v>
      </c>
      <c r="C7" s="174">
        <f>'04.07 (v3)'!H9</f>
        <v>4998</v>
      </c>
      <c r="D7" s="175">
        <f>'04.07 (v3)'!I9</f>
        <v>4999</v>
      </c>
      <c r="E7" s="176">
        <f t="shared" si="5"/>
        <v>2</v>
      </c>
      <c r="F7" s="177">
        <v>0</v>
      </c>
      <c r="G7" s="177">
        <v>0</v>
      </c>
      <c r="H7" s="178">
        <f t="shared" si="6"/>
        <v>2</v>
      </c>
      <c r="I7" s="262">
        <f>2+0</f>
        <v>2</v>
      </c>
      <c r="J7" s="180">
        <f t="shared" si="7"/>
        <v>0</v>
      </c>
      <c r="K7" s="181">
        <f>'04.07 (v3)'!Z9</f>
        <v>1</v>
      </c>
      <c r="L7" s="182">
        <f>'04.07 (v3)'!T9</f>
        <v>0</v>
      </c>
      <c r="M7" s="183">
        <f>'04.07 (v3)'!U9</f>
        <v>0</v>
      </c>
      <c r="N7" s="184">
        <f>'04.07 (v3)'!V9</f>
        <v>0</v>
      </c>
      <c r="O7" s="185">
        <f>'04.07 (v3)'!W9</f>
        <v>1</v>
      </c>
      <c r="P7" s="291">
        <f>'04.07 (v3)'!X9</f>
        <v>0</v>
      </c>
      <c r="Q7" s="292">
        <f>'04.07 (v3)'!Y9</f>
        <v>0</v>
      </c>
      <c r="R7" s="559" t="s">
        <v>125</v>
      </c>
      <c r="S7" s="560"/>
      <c r="T7" s="560"/>
      <c r="U7" s="560"/>
      <c r="V7" s="561"/>
      <c r="W7" s="190" t="s">
        <v>10</v>
      </c>
      <c r="X7" s="304"/>
      <c r="Y7" s="305" t="s">
        <v>74</v>
      </c>
      <c r="Z7" s="306"/>
      <c r="AA7" s="307">
        <f t="shared" si="11"/>
        <v>0</v>
      </c>
      <c r="AB7" s="308"/>
      <c r="AC7" s="309" t="s">
        <v>74</v>
      </c>
      <c r="AD7" s="310"/>
      <c r="AE7" s="311">
        <f t="shared" si="12"/>
        <v>0</v>
      </c>
      <c r="AF7" s="312"/>
      <c r="AG7" s="313" t="s">
        <v>74</v>
      </c>
      <c r="AH7" s="314"/>
      <c r="AI7" s="315">
        <f t="shared" si="13"/>
        <v>0</v>
      </c>
    </row>
    <row r="8" spans="1:35" s="186" customFormat="1" ht="26.25" customHeight="1" x14ac:dyDescent="0.25">
      <c r="A8" s="173">
        <f>'04.07 (v3)'!A10</f>
        <v>0.47916666666666669</v>
      </c>
      <c r="B8" s="252" t="str">
        <f>'04.07 (v3)'!F10</f>
        <v>Kim</v>
      </c>
      <c r="C8" s="174">
        <f>'04.07 (v3)'!H10</f>
        <v>4954</v>
      </c>
      <c r="D8" s="175">
        <f>'04.07 (v3)'!I10</f>
        <v>4963</v>
      </c>
      <c r="E8" s="176">
        <f t="shared" si="5"/>
        <v>10</v>
      </c>
      <c r="F8" s="177">
        <v>0</v>
      </c>
      <c r="G8" s="177">
        <v>0</v>
      </c>
      <c r="H8" s="178">
        <f t="shared" si="6"/>
        <v>10</v>
      </c>
      <c r="I8" s="262">
        <f>10+0</f>
        <v>10</v>
      </c>
      <c r="J8" s="180">
        <f t="shared" si="7"/>
        <v>2</v>
      </c>
      <c r="K8" s="181">
        <f>'04.07 (v3)'!Z10</f>
        <v>7</v>
      </c>
      <c r="L8" s="182">
        <f>'04.07 (v3)'!T10</f>
        <v>0</v>
      </c>
      <c r="M8" s="183">
        <f>'04.07 (v3)'!U10</f>
        <v>0</v>
      </c>
      <c r="N8" s="184">
        <f>'04.07 (v3)'!V10</f>
        <v>5</v>
      </c>
      <c r="O8" s="185">
        <f>'04.07 (v3)'!W10</f>
        <v>0</v>
      </c>
      <c r="P8" s="291">
        <f>'04.07 (v3)'!X10</f>
        <v>0</v>
      </c>
      <c r="Q8" s="292">
        <f>'04.07 (v3)'!Y10</f>
        <v>0</v>
      </c>
      <c r="R8" s="550"/>
      <c r="S8" s="551"/>
      <c r="T8" s="551"/>
      <c r="U8" s="551"/>
      <c r="V8" s="552"/>
      <c r="W8" s="190" t="s">
        <v>10</v>
      </c>
      <c r="X8" s="304"/>
      <c r="Y8" s="305" t="s">
        <v>74</v>
      </c>
      <c r="Z8" s="306"/>
      <c r="AA8" s="307">
        <f t="shared" si="11"/>
        <v>0</v>
      </c>
      <c r="AB8" s="308"/>
      <c r="AC8" s="309" t="s">
        <v>74</v>
      </c>
      <c r="AD8" s="310"/>
      <c r="AE8" s="311">
        <f t="shared" si="12"/>
        <v>0</v>
      </c>
      <c r="AF8" s="312"/>
      <c r="AG8" s="313" t="s">
        <v>74</v>
      </c>
      <c r="AH8" s="314"/>
      <c r="AI8" s="315">
        <f t="shared" si="13"/>
        <v>0</v>
      </c>
    </row>
    <row r="9" spans="1:35" s="186" customFormat="1" ht="26.25" customHeight="1" x14ac:dyDescent="0.25">
      <c r="A9" s="173">
        <f>'04.07 (v3)'!A11</f>
        <v>0.5</v>
      </c>
      <c r="B9" s="252" t="str">
        <f>'04.07 (v3)'!F11</f>
        <v>Sammye</v>
      </c>
      <c r="C9" s="174">
        <f>'04.07 (v3)'!H11</f>
        <v>4964</v>
      </c>
      <c r="D9" s="175">
        <f>'04.07 (v3)'!I11</f>
        <v>4978</v>
      </c>
      <c r="E9" s="176">
        <f t="shared" si="5"/>
        <v>15</v>
      </c>
      <c r="F9" s="177">
        <v>0</v>
      </c>
      <c r="G9" s="177">
        <v>1</v>
      </c>
      <c r="H9" s="178">
        <f t="shared" si="6"/>
        <v>14</v>
      </c>
      <c r="I9" s="262">
        <f>14+1</f>
        <v>15</v>
      </c>
      <c r="J9" s="180">
        <f t="shared" si="7"/>
        <v>0</v>
      </c>
      <c r="K9" s="181">
        <f>'04.07 (v3)'!Z11</f>
        <v>9</v>
      </c>
      <c r="L9" s="182">
        <f>'04.07 (v3)'!T11</f>
        <v>0</v>
      </c>
      <c r="M9" s="183">
        <f>'04.07 (v3)'!U11</f>
        <v>1</v>
      </c>
      <c r="N9" s="184">
        <f>'04.07 (v3)'!V11</f>
        <v>4</v>
      </c>
      <c r="O9" s="185">
        <f>'04.07 (v3)'!W11</f>
        <v>1</v>
      </c>
      <c r="P9" s="291">
        <f>'04.07 (v3)'!X11</f>
        <v>0</v>
      </c>
      <c r="Q9" s="292">
        <f>'04.07 (v3)'!Y11</f>
        <v>0</v>
      </c>
      <c r="R9" s="550"/>
      <c r="S9" s="551"/>
      <c r="T9" s="551"/>
      <c r="U9" s="551"/>
      <c r="V9" s="552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312"/>
      <c r="AG9" s="313" t="s">
        <v>74</v>
      </c>
      <c r="AH9" s="314"/>
      <c r="AI9" s="315">
        <f t="shared" si="13"/>
        <v>0</v>
      </c>
    </row>
    <row r="10" spans="1:35" s="186" customFormat="1" ht="26.25" customHeight="1" x14ac:dyDescent="0.25">
      <c r="A10" s="173">
        <f>'04.07 (v3)'!A12</f>
        <v>0.51041666666666663</v>
      </c>
      <c r="B10" s="252" t="str">
        <f>'04.07 (v3)'!F12</f>
        <v>Jerry</v>
      </c>
      <c r="C10" s="174">
        <f>'04.07 (v3)'!H12</f>
        <v>4979</v>
      </c>
      <c r="D10" s="175">
        <f>'04.07 (v3)'!I12</f>
        <v>4986</v>
      </c>
      <c r="E10" s="176">
        <f t="shared" si="5"/>
        <v>8</v>
      </c>
      <c r="F10" s="177">
        <v>0</v>
      </c>
      <c r="G10" s="177">
        <v>0</v>
      </c>
      <c r="H10" s="178">
        <f t="shared" si="6"/>
        <v>8</v>
      </c>
      <c r="I10" s="262">
        <f>8+0</f>
        <v>8</v>
      </c>
      <c r="J10" s="180">
        <f t="shared" si="7"/>
        <v>0</v>
      </c>
      <c r="K10" s="181">
        <f>'04.07 (v3)'!Z12</f>
        <v>5</v>
      </c>
      <c r="L10" s="182">
        <f>'04.07 (v3)'!T12</f>
        <v>0</v>
      </c>
      <c r="M10" s="183">
        <f>'04.07 (v3)'!U12</f>
        <v>0</v>
      </c>
      <c r="N10" s="184">
        <f>'04.07 (v3)'!V12</f>
        <v>3</v>
      </c>
      <c r="O10" s="185">
        <f>'04.07 (v3)'!W12</f>
        <v>0</v>
      </c>
      <c r="P10" s="291">
        <f>'04.07 (v3)'!X12</f>
        <v>0</v>
      </c>
      <c r="Q10" s="292">
        <f>'04.07 (v3)'!Y12</f>
        <v>0</v>
      </c>
      <c r="R10" s="550"/>
      <c r="S10" s="551"/>
      <c r="T10" s="551"/>
      <c r="U10" s="551"/>
      <c r="V10" s="552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312"/>
      <c r="AG10" s="313" t="s">
        <v>74</v>
      </c>
      <c r="AH10" s="314"/>
      <c r="AI10" s="315">
        <f t="shared" si="13"/>
        <v>0</v>
      </c>
    </row>
    <row r="11" spans="1:35" s="186" customFormat="1" ht="26.25" customHeight="1" x14ac:dyDescent="0.25">
      <c r="A11" s="173">
        <f>'04.07 (v3)'!A13</f>
        <v>0.52083333333333337</v>
      </c>
      <c r="B11" s="252" t="str">
        <f>'04.07 (v3)'!F13</f>
        <v>Phil</v>
      </c>
      <c r="C11" s="174">
        <f>'04.07 (v3)'!H13</f>
        <v>4987</v>
      </c>
      <c r="D11" s="175">
        <f>'04.07 (v3)'!I13</f>
        <v>4997</v>
      </c>
      <c r="E11" s="176">
        <f t="shared" si="5"/>
        <v>11</v>
      </c>
      <c r="F11" s="177">
        <v>1</v>
      </c>
      <c r="G11" s="177">
        <v>1</v>
      </c>
      <c r="H11" s="178">
        <f t="shared" si="6"/>
        <v>9</v>
      </c>
      <c r="I11" s="262">
        <f>9+1</f>
        <v>10</v>
      </c>
      <c r="J11" s="180">
        <f t="shared" si="7"/>
        <v>3</v>
      </c>
      <c r="K11" s="181">
        <f>'04.07 (v3)'!Z13</f>
        <v>6</v>
      </c>
      <c r="L11" s="182">
        <f>'04.07 (v3)'!T13</f>
        <v>0</v>
      </c>
      <c r="M11" s="183">
        <f>'04.07 (v3)'!U13</f>
        <v>1</v>
      </c>
      <c r="N11" s="184">
        <f>'04.07 (v3)'!V13</f>
        <v>5</v>
      </c>
      <c r="O11" s="185">
        <f>'04.07 (v3)'!W13</f>
        <v>1</v>
      </c>
      <c r="P11" s="291">
        <f>'04.07 (v3)'!X13</f>
        <v>0</v>
      </c>
      <c r="Q11" s="292">
        <f>'04.07 (v3)'!Y13</f>
        <v>0</v>
      </c>
      <c r="R11" s="562" t="s">
        <v>126</v>
      </c>
      <c r="S11" s="563"/>
      <c r="T11" s="563"/>
      <c r="U11" s="563"/>
      <c r="V11" s="564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customHeight="1" x14ac:dyDescent="0.25">
      <c r="A12" s="173">
        <f>'04.07 (v3)'!A14</f>
        <v>0.53125</v>
      </c>
      <c r="B12" s="252" t="str">
        <f>'04.07 (v3)'!F14</f>
        <v>Steve</v>
      </c>
      <c r="C12" s="174">
        <f>'04.07 (v3)'!H14</f>
        <v>5000</v>
      </c>
      <c r="D12" s="175">
        <f>'04.07 (v3)'!I14</f>
        <v>5006</v>
      </c>
      <c r="E12" s="176">
        <f t="shared" si="5"/>
        <v>7</v>
      </c>
      <c r="F12" s="177">
        <v>1</v>
      </c>
      <c r="G12" s="177">
        <v>1</v>
      </c>
      <c r="H12" s="178">
        <f t="shared" si="6"/>
        <v>5</v>
      </c>
      <c r="I12" s="262">
        <f>5+1</f>
        <v>6</v>
      </c>
      <c r="J12" s="180">
        <f t="shared" si="7"/>
        <v>0</v>
      </c>
      <c r="K12" s="181">
        <f>'04.07 (v3)'!Z14</f>
        <v>3</v>
      </c>
      <c r="L12" s="182">
        <f>'04.07 (v3)'!T14</f>
        <v>0</v>
      </c>
      <c r="M12" s="183">
        <f>'04.07 (v3)'!U14</f>
        <v>1</v>
      </c>
      <c r="N12" s="184">
        <f>'04.07 (v3)'!V14</f>
        <v>2</v>
      </c>
      <c r="O12" s="185">
        <f>'04.07 (v3)'!W14</f>
        <v>0</v>
      </c>
      <c r="P12" s="291">
        <f>'04.07 (v3)'!X14</f>
        <v>0</v>
      </c>
      <c r="Q12" s="292">
        <f>'04.07 (v3)'!Y14</f>
        <v>0</v>
      </c>
      <c r="R12" s="559" t="s">
        <v>127</v>
      </c>
      <c r="S12" s="560"/>
      <c r="T12" s="560"/>
      <c r="U12" s="560"/>
      <c r="V12" s="561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customHeight="1" x14ac:dyDescent="0.25">
      <c r="A13" s="173">
        <f>'04.07 (v3)'!A15</f>
        <v>4.1666666666666664E-2</v>
      </c>
      <c r="B13" s="252" t="str">
        <f>'04.07 (v3)'!F15</f>
        <v>Wayne</v>
      </c>
      <c r="C13" s="174">
        <f>'04.07 (v3)'!H15</f>
        <v>5007</v>
      </c>
      <c r="D13" s="175">
        <f>'04.07 (v3)'!I15</f>
        <v>5019</v>
      </c>
      <c r="E13" s="176">
        <f t="shared" si="5"/>
        <v>13</v>
      </c>
      <c r="F13" s="177">
        <v>0</v>
      </c>
      <c r="G13" s="177">
        <v>1</v>
      </c>
      <c r="H13" s="178">
        <f t="shared" si="6"/>
        <v>12</v>
      </c>
      <c r="I13" s="262">
        <f>12+1</f>
        <v>13</v>
      </c>
      <c r="J13" s="180">
        <f t="shared" si="7"/>
        <v>0</v>
      </c>
      <c r="K13" s="181">
        <f>'04.07 (v3)'!Z15</f>
        <v>9</v>
      </c>
      <c r="L13" s="182">
        <f>'04.07 (v3)'!T15</f>
        <v>0</v>
      </c>
      <c r="M13" s="183">
        <f>'04.07 (v3)'!U15</f>
        <v>3</v>
      </c>
      <c r="N13" s="184">
        <f>'04.07 (v3)'!V15</f>
        <v>1</v>
      </c>
      <c r="O13" s="185">
        <f>'04.07 (v3)'!W15</f>
        <v>0</v>
      </c>
      <c r="P13" s="291">
        <f>'04.07 (v3)'!X15</f>
        <v>0</v>
      </c>
      <c r="Q13" s="292">
        <f>'04.07 (v3)'!Y15</f>
        <v>0</v>
      </c>
      <c r="R13" s="550"/>
      <c r="S13" s="551"/>
      <c r="T13" s="551"/>
      <c r="U13" s="551"/>
      <c r="V13" s="552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customHeight="1" x14ac:dyDescent="0.25">
      <c r="A14" s="173">
        <f>'04.07 (v3)'!A16</f>
        <v>5.2083333333333336E-2</v>
      </c>
      <c r="B14" s="252" t="str">
        <f>'04.07 (v3)'!F16</f>
        <v>Maria</v>
      </c>
      <c r="C14" s="174">
        <f>'04.07 (v3)'!H16</f>
        <v>3813</v>
      </c>
      <c r="D14" s="175">
        <f>'04.07 (v3)'!I16</f>
        <v>3824</v>
      </c>
      <c r="E14" s="176">
        <f t="shared" si="5"/>
        <v>12</v>
      </c>
      <c r="F14" s="177">
        <v>2</v>
      </c>
      <c r="G14" s="177">
        <v>0</v>
      </c>
      <c r="H14" s="178">
        <f t="shared" si="6"/>
        <v>10</v>
      </c>
      <c r="I14" s="262">
        <f>10+0</f>
        <v>10</v>
      </c>
      <c r="J14" s="180">
        <f t="shared" si="7"/>
        <v>1</v>
      </c>
      <c r="K14" s="181">
        <f>'04.07 (v3)'!Z16</f>
        <v>5</v>
      </c>
      <c r="L14" s="182">
        <f>'04.07 (v3)'!T16</f>
        <v>0</v>
      </c>
      <c r="M14" s="183">
        <f>'04.07 (v3)'!U16</f>
        <v>4</v>
      </c>
      <c r="N14" s="184">
        <f>'04.07 (v3)'!V16</f>
        <v>2</v>
      </c>
      <c r="O14" s="185">
        <f>'04.07 (v3)'!W16</f>
        <v>0</v>
      </c>
      <c r="P14" s="291">
        <f>'04.07 (v3)'!X16</f>
        <v>0</v>
      </c>
      <c r="Q14" s="292">
        <f>'04.07 (v3)'!Y16</f>
        <v>0</v>
      </c>
      <c r="R14" s="559" t="s">
        <v>128</v>
      </c>
      <c r="S14" s="560"/>
      <c r="T14" s="560"/>
      <c r="U14" s="560"/>
      <c r="V14" s="561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customHeight="1" x14ac:dyDescent="0.25">
      <c r="A15" s="173">
        <f>'04.07 (v3)'!A17</f>
        <v>6.25E-2</v>
      </c>
      <c r="B15" s="252" t="str">
        <f>'04.07 (v3)'!F17</f>
        <v xml:space="preserve">Bart </v>
      </c>
      <c r="C15" s="174">
        <f>'04.07 (v3)'!H17</f>
        <v>3825</v>
      </c>
      <c r="D15" s="175">
        <f>'04.07 (v3)'!I17</f>
        <v>3834</v>
      </c>
      <c r="E15" s="176">
        <f t="shared" si="5"/>
        <v>10</v>
      </c>
      <c r="F15" s="177">
        <v>0</v>
      </c>
      <c r="G15" s="177">
        <v>0</v>
      </c>
      <c r="H15" s="178">
        <f t="shared" si="6"/>
        <v>10</v>
      </c>
      <c r="I15" s="262">
        <f>10+0</f>
        <v>10</v>
      </c>
      <c r="J15" s="180">
        <f t="shared" si="7"/>
        <v>-1</v>
      </c>
      <c r="K15" s="181">
        <f>'04.07 (v3)'!Z17</f>
        <v>4</v>
      </c>
      <c r="L15" s="182">
        <f>'04.07 (v3)'!T17</f>
        <v>0</v>
      </c>
      <c r="M15" s="183">
        <f>'04.07 (v3)'!U17</f>
        <v>0</v>
      </c>
      <c r="N15" s="184">
        <f>'04.07 (v3)'!V17</f>
        <v>5</v>
      </c>
      <c r="O15" s="185">
        <f>'04.07 (v3)'!W17</f>
        <v>0</v>
      </c>
      <c r="P15" s="291">
        <f>'04.07 (v3)'!X17</f>
        <v>0</v>
      </c>
      <c r="Q15" s="292">
        <f>'04.07 (v3)'!Y17</f>
        <v>1</v>
      </c>
      <c r="R15" s="550"/>
      <c r="S15" s="551"/>
      <c r="T15" s="551"/>
      <c r="U15" s="551"/>
      <c r="V15" s="552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customHeight="1" x14ac:dyDescent="0.25">
      <c r="A16" s="173">
        <f>'04.07 (v3)'!A18</f>
        <v>8.3333333333333329E-2</v>
      </c>
      <c r="B16" s="252" t="str">
        <f>'04.07 (v3)'!F18</f>
        <v>Kim</v>
      </c>
      <c r="C16" s="174">
        <f>'04.07 (v3)'!H18</f>
        <v>3835</v>
      </c>
      <c r="D16" s="175">
        <f>'04.07 (v3)'!I18</f>
        <v>3842</v>
      </c>
      <c r="E16" s="176">
        <f t="shared" si="5"/>
        <v>8</v>
      </c>
      <c r="F16" s="177">
        <v>0</v>
      </c>
      <c r="G16" s="177">
        <v>0</v>
      </c>
      <c r="H16" s="178">
        <f t="shared" si="6"/>
        <v>8</v>
      </c>
      <c r="I16" s="262">
        <f>8+0</f>
        <v>8</v>
      </c>
      <c r="J16" s="180">
        <f t="shared" si="7"/>
        <v>0</v>
      </c>
      <c r="K16" s="181">
        <f>'04.07 (v3)'!Z18</f>
        <v>6</v>
      </c>
      <c r="L16" s="182">
        <f>'04.07 (v3)'!T18</f>
        <v>0</v>
      </c>
      <c r="M16" s="183">
        <f>'04.07 (v3)'!U18</f>
        <v>0</v>
      </c>
      <c r="N16" s="184">
        <f>'04.07 (v3)'!V18</f>
        <v>2</v>
      </c>
      <c r="O16" s="185">
        <f>'04.07 (v3)'!W18</f>
        <v>0</v>
      </c>
      <c r="P16" s="291">
        <f>'04.07 (v3)'!X18</f>
        <v>0</v>
      </c>
      <c r="Q16" s="292">
        <f>'04.07 (v3)'!Y18</f>
        <v>0</v>
      </c>
      <c r="R16" s="550"/>
      <c r="S16" s="551"/>
      <c r="T16" s="551"/>
      <c r="U16" s="551"/>
      <c r="V16" s="552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15" customHeight="1" x14ac:dyDescent="0.25">
      <c r="A17" s="242">
        <f>'04.07 (v3)'!A19</f>
        <v>8.3333333333333329E-2</v>
      </c>
      <c r="B17" s="251" t="str">
        <f>'04.07 (v3)'!F19</f>
        <v>Jerry</v>
      </c>
      <c r="C17" s="187" t="s">
        <v>10</v>
      </c>
      <c r="D17" s="188" t="s">
        <v>10</v>
      </c>
      <c r="E17" s="176" t="s">
        <v>10</v>
      </c>
      <c r="F17" s="189" t="s">
        <v>10</v>
      </c>
      <c r="G17" s="190" t="s">
        <v>10</v>
      </c>
      <c r="H17" s="178" t="s">
        <v>10</v>
      </c>
      <c r="I17" s="191" t="s">
        <v>10</v>
      </c>
      <c r="J17" s="180" t="e">
        <f t="shared" si="7"/>
        <v>#VALUE!</v>
      </c>
      <c r="K17" s="192" t="s">
        <v>10</v>
      </c>
      <c r="L17" s="193" t="s">
        <v>10</v>
      </c>
      <c r="M17" s="194" t="s">
        <v>10</v>
      </c>
      <c r="N17" s="195" t="s">
        <v>10</v>
      </c>
      <c r="O17" s="196" t="s">
        <v>10</v>
      </c>
      <c r="P17" s="193" t="s">
        <v>10</v>
      </c>
      <c r="Q17" s="197" t="s">
        <v>10</v>
      </c>
      <c r="R17" s="565" t="s">
        <v>134</v>
      </c>
      <c r="S17" s="566"/>
      <c r="T17" s="566"/>
      <c r="U17" s="566"/>
      <c r="V17" s="567"/>
      <c r="W17" s="190"/>
      <c r="X17" s="304" t="s">
        <v>10</v>
      </c>
      <c r="Y17" s="305" t="s">
        <v>10</v>
      </c>
      <c r="Z17" s="306" t="s">
        <v>10</v>
      </c>
      <c r="AA17" s="307" t="s">
        <v>10</v>
      </c>
      <c r="AB17" s="308" t="s">
        <v>10</v>
      </c>
      <c r="AC17" s="309" t="s">
        <v>10</v>
      </c>
      <c r="AD17" s="310" t="s">
        <v>10</v>
      </c>
      <c r="AE17" s="311" t="s">
        <v>10</v>
      </c>
      <c r="AF17" s="312" t="s">
        <v>10</v>
      </c>
      <c r="AG17" s="313" t="s">
        <v>10</v>
      </c>
      <c r="AH17" s="314" t="s">
        <v>10</v>
      </c>
      <c r="AI17" s="315" t="s">
        <v>10</v>
      </c>
    </row>
    <row r="18" spans="1:35" s="186" customFormat="1" ht="26.25" customHeight="1" x14ac:dyDescent="0.25">
      <c r="A18" s="173">
        <f>'04.07 (v3)'!A20</f>
        <v>0.10416666666666667</v>
      </c>
      <c r="B18" s="252" t="str">
        <f>'04.07 (v3)'!F20</f>
        <v>Sammye</v>
      </c>
      <c r="C18" s="174">
        <f>'04.07 (v3)'!H20</f>
        <v>3843</v>
      </c>
      <c r="D18" s="175">
        <f>'04.07 (v3)'!I20</f>
        <v>3856</v>
      </c>
      <c r="E18" s="176">
        <f t="shared" si="5"/>
        <v>14</v>
      </c>
      <c r="F18" s="177">
        <v>2</v>
      </c>
      <c r="G18" s="177">
        <v>0</v>
      </c>
      <c r="H18" s="178">
        <f t="shared" si="6"/>
        <v>12</v>
      </c>
      <c r="I18" s="262">
        <f>12+0</f>
        <v>12</v>
      </c>
      <c r="J18" s="180">
        <f t="shared" si="7"/>
        <v>0</v>
      </c>
      <c r="K18" s="181">
        <f>'04.07 (v3)'!Z20</f>
        <v>4</v>
      </c>
      <c r="L18" s="182">
        <f>'04.07 (v3)'!T20</f>
        <v>0</v>
      </c>
      <c r="M18" s="183">
        <f>'04.07 (v3)'!U20</f>
        <v>4</v>
      </c>
      <c r="N18" s="184">
        <f>'04.07 (v3)'!V20</f>
        <v>4</v>
      </c>
      <c r="O18" s="185">
        <f>'04.07 (v3)'!W20</f>
        <v>0</v>
      </c>
      <c r="P18" s="291">
        <f>'04.07 (v3)'!X20</f>
        <v>0</v>
      </c>
      <c r="Q18" s="292">
        <f>'04.07 (v3)'!Y20</f>
        <v>0</v>
      </c>
      <c r="R18" s="556" t="s">
        <v>129</v>
      </c>
      <c r="S18" s="557"/>
      <c r="T18" s="557"/>
      <c r="U18" s="557"/>
      <c r="V18" s="558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customHeight="1" x14ac:dyDescent="0.25">
      <c r="A19" s="173">
        <f>'04.07 (v3)'!A21</f>
        <v>0.125</v>
      </c>
      <c r="B19" s="252" t="str">
        <f>'04.07 (v3)'!F21</f>
        <v>Wayne</v>
      </c>
      <c r="C19" s="174">
        <f>'04.07 (v3)'!H21</f>
        <v>3857</v>
      </c>
      <c r="D19" s="175">
        <f>'04.07 (v3)'!I21</f>
        <v>3872</v>
      </c>
      <c r="E19" s="176">
        <f t="shared" si="5"/>
        <v>16</v>
      </c>
      <c r="F19" s="177">
        <v>1</v>
      </c>
      <c r="G19" s="177">
        <v>0</v>
      </c>
      <c r="H19" s="178">
        <f t="shared" si="6"/>
        <v>15</v>
      </c>
      <c r="I19" s="262">
        <f>15+0</f>
        <v>15</v>
      </c>
      <c r="J19" s="180">
        <f t="shared" si="7"/>
        <v>0</v>
      </c>
      <c r="K19" s="181">
        <f>'04.07 (v3)'!Z21</f>
        <v>3</v>
      </c>
      <c r="L19" s="182">
        <f>'04.07 (v3)'!T21</f>
        <v>0</v>
      </c>
      <c r="M19" s="183">
        <f>'04.07 (v3)'!U21</f>
        <v>5</v>
      </c>
      <c r="N19" s="184">
        <f>'04.07 (v3)'!V21</f>
        <v>7</v>
      </c>
      <c r="O19" s="185">
        <f>'04.07 (v3)'!W21</f>
        <v>0</v>
      </c>
      <c r="P19" s="291">
        <f>'04.07 (v3)'!X21</f>
        <v>0</v>
      </c>
      <c r="Q19" s="292">
        <f>'04.07 (v3)'!Y21</f>
        <v>0</v>
      </c>
      <c r="R19" s="556" t="s">
        <v>130</v>
      </c>
      <c r="S19" s="557"/>
      <c r="T19" s="557"/>
      <c r="U19" s="557"/>
      <c r="V19" s="558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customHeight="1" x14ac:dyDescent="0.25">
      <c r="A20" s="173">
        <f>'04.07 (v3)'!A22</f>
        <v>0.14583333333333334</v>
      </c>
      <c r="B20" s="252" t="str">
        <f>'04.07 (v3)'!F22</f>
        <v>Maria</v>
      </c>
      <c r="C20" s="174">
        <f>'04.07 (v3)'!H22</f>
        <v>3873</v>
      </c>
      <c r="D20" s="175">
        <f>'04.07 (v3)'!I22</f>
        <v>3886</v>
      </c>
      <c r="E20" s="176">
        <f t="shared" si="5"/>
        <v>14</v>
      </c>
      <c r="F20" s="177">
        <v>0</v>
      </c>
      <c r="G20" s="177">
        <v>1</v>
      </c>
      <c r="H20" s="178">
        <f t="shared" si="6"/>
        <v>13</v>
      </c>
      <c r="I20" s="262">
        <f>14+1</f>
        <v>15</v>
      </c>
      <c r="J20" s="180">
        <f t="shared" si="7"/>
        <v>-2</v>
      </c>
      <c r="K20" s="181">
        <f>'04.07 (v3)'!Z22</f>
        <v>5</v>
      </c>
      <c r="L20" s="182">
        <f>'04.07 (v3)'!T22</f>
        <v>0</v>
      </c>
      <c r="M20" s="183">
        <f>'04.07 (v3)'!U22</f>
        <v>1</v>
      </c>
      <c r="N20" s="184">
        <f>'04.07 (v3)'!V22</f>
        <v>6</v>
      </c>
      <c r="O20" s="185">
        <f>'04.07 (v3)'!W22</f>
        <v>1</v>
      </c>
      <c r="P20" s="291">
        <f>'04.07 (v3)'!X22</f>
        <v>0</v>
      </c>
      <c r="Q20" s="292">
        <f>'04.07 (v3)'!Y22</f>
        <v>1</v>
      </c>
      <c r="R20" s="568"/>
      <c r="S20" s="569"/>
      <c r="T20" s="569"/>
      <c r="U20" s="569"/>
      <c r="V20" s="570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hidden="1" customHeight="1" x14ac:dyDescent="0.25">
      <c r="A21" s="173">
        <f>'04.07 (v3)'!A23</f>
        <v>0</v>
      </c>
      <c r="B21" s="252">
        <f>'04.07 (v3)'!F23</f>
        <v>0</v>
      </c>
      <c r="C21" s="174">
        <f>'04.07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'04.07 (v3)'!P23</f>
        <v>0</v>
      </c>
      <c r="J21" s="180">
        <f t="shared" ref="J21:J54" si="14">IF(ISBLANK(I21),-90,(-((I21)-SUM(L21:Q21,K21))))</f>
        <v>0</v>
      </c>
      <c r="K21" s="181">
        <f>'04.07 (v3)'!Z23</f>
        <v>0</v>
      </c>
      <c r="L21" s="182">
        <f>'04.07 (v3)'!T23</f>
        <v>0</v>
      </c>
      <c r="M21" s="183">
        <f>'04.07 (v3)'!U23</f>
        <v>0</v>
      </c>
      <c r="N21" s="184">
        <f>'04.07 (v3)'!V23</f>
        <v>0</v>
      </c>
      <c r="O21" s="185">
        <f>'04.07 (v3)'!W23</f>
        <v>0</v>
      </c>
      <c r="P21" s="291">
        <f>'04.07 (v3)'!X23</f>
        <v>0</v>
      </c>
      <c r="Q21" s="292">
        <f>'04.07 (v3)'!Y23</f>
        <v>0</v>
      </c>
      <c r="R21" s="537">
        <f>'04.07 (v3)'!AB23</f>
        <v>0</v>
      </c>
      <c r="S21" s="538"/>
      <c r="T21" s="538"/>
      <c r="U21" s="538"/>
      <c r="V21" s="538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hidden="1" customHeight="1" x14ac:dyDescent="0.25">
      <c r="A22" s="173">
        <f>'04.07 (v3)'!A24</f>
        <v>0</v>
      </c>
      <c r="B22" s="252">
        <f>'04.07 (v3)'!F24</f>
        <v>0</v>
      </c>
      <c r="C22" s="174">
        <f>'04.07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'04.07 (v3)'!P24</f>
        <v>0</v>
      </c>
      <c r="J22" s="180">
        <f t="shared" si="14"/>
        <v>0</v>
      </c>
      <c r="K22" s="181">
        <f>'04.07 (v3)'!Z24</f>
        <v>0</v>
      </c>
      <c r="L22" s="182">
        <f>'04.07 (v3)'!T24</f>
        <v>0</v>
      </c>
      <c r="M22" s="183">
        <f>'04.07 (v3)'!U24</f>
        <v>0</v>
      </c>
      <c r="N22" s="184">
        <f>'04.07 (v3)'!V24</f>
        <v>0</v>
      </c>
      <c r="O22" s="185">
        <f>'04.07 (v3)'!W24</f>
        <v>0</v>
      </c>
      <c r="P22" s="291">
        <f>'04.07 (v3)'!X24</f>
        <v>0</v>
      </c>
      <c r="Q22" s="292">
        <f>'04.07 (v3)'!Y24</f>
        <v>0</v>
      </c>
      <c r="R22" s="537">
        <f>'04.07 (v3)'!AB24</f>
        <v>0</v>
      </c>
      <c r="S22" s="538"/>
      <c r="T22" s="538"/>
      <c r="U22" s="538"/>
      <c r="V22" s="538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hidden="1" customHeight="1" x14ac:dyDescent="0.25">
      <c r="A23" s="173">
        <f>'04.07 (v3)'!A25</f>
        <v>0</v>
      </c>
      <c r="B23" s="252">
        <f>'04.07 (v3)'!F25</f>
        <v>0</v>
      </c>
      <c r="C23" s="174">
        <f>'04.07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'04.07 (v3)'!P25</f>
        <v>0</v>
      </c>
      <c r="J23" s="180">
        <f t="shared" si="14"/>
        <v>0</v>
      </c>
      <c r="K23" s="181">
        <f>'04.07 (v3)'!Z25</f>
        <v>0</v>
      </c>
      <c r="L23" s="182">
        <f>'04.07 (v3)'!T25</f>
        <v>0</v>
      </c>
      <c r="M23" s="183">
        <f>'04.07 (v3)'!U25</f>
        <v>0</v>
      </c>
      <c r="N23" s="184">
        <f>'04.07 (v3)'!V25</f>
        <v>0</v>
      </c>
      <c r="O23" s="185">
        <f>'04.07 (v3)'!W25</f>
        <v>0</v>
      </c>
      <c r="P23" s="291">
        <f>'04.07 (v3)'!X25</f>
        <v>0</v>
      </c>
      <c r="Q23" s="292">
        <f>'04.07 (v3)'!Y25</f>
        <v>0</v>
      </c>
      <c r="R23" s="537">
        <f>'04.07 (v3)'!AB25</f>
        <v>0</v>
      </c>
      <c r="S23" s="538"/>
      <c r="T23" s="538"/>
      <c r="U23" s="538"/>
      <c r="V23" s="538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hidden="1" customHeight="1" x14ac:dyDescent="0.25">
      <c r="A24" s="173">
        <f>'04.07 (v3)'!A26</f>
        <v>0</v>
      </c>
      <c r="B24" s="252">
        <f>'04.07 (v3)'!F26</f>
        <v>0</v>
      </c>
      <c r="C24" s="174">
        <f>'04.07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'04.07 (v3)'!P26</f>
        <v>0</v>
      </c>
      <c r="J24" s="180">
        <f t="shared" si="14"/>
        <v>0</v>
      </c>
      <c r="K24" s="181">
        <f>'04.07 (v3)'!Z26</f>
        <v>0</v>
      </c>
      <c r="L24" s="182">
        <f>'04.07 (v3)'!T26</f>
        <v>0</v>
      </c>
      <c r="M24" s="183">
        <f>'04.07 (v3)'!U26</f>
        <v>0</v>
      </c>
      <c r="N24" s="184">
        <f>'04.07 (v3)'!V26</f>
        <v>0</v>
      </c>
      <c r="O24" s="185">
        <f>'04.07 (v3)'!W26</f>
        <v>0</v>
      </c>
      <c r="P24" s="291">
        <f>'04.07 (v3)'!X26</f>
        <v>0</v>
      </c>
      <c r="Q24" s="292">
        <f>'04.07 (v3)'!Y26</f>
        <v>0</v>
      </c>
      <c r="R24" s="537">
        <f>'04.07 (v3)'!AB26</f>
        <v>0</v>
      </c>
      <c r="S24" s="538"/>
      <c r="T24" s="538"/>
      <c r="U24" s="538"/>
      <c r="V24" s="538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hidden="1" customHeight="1" x14ac:dyDescent="0.25">
      <c r="A25" s="173">
        <f>'04.07 (v3)'!A27</f>
        <v>0</v>
      </c>
      <c r="B25" s="252">
        <f>'04.07 (v3)'!F27</f>
        <v>0</v>
      </c>
      <c r="C25" s="174">
        <f>'04.07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'04.07 (v3)'!P27</f>
        <v>0</v>
      </c>
      <c r="J25" s="180">
        <f t="shared" si="14"/>
        <v>0</v>
      </c>
      <c r="K25" s="181">
        <f>'04.07 (v3)'!Z27</f>
        <v>0</v>
      </c>
      <c r="L25" s="182">
        <f>'04.07 (v3)'!T27</f>
        <v>0</v>
      </c>
      <c r="M25" s="183">
        <f>'04.07 (v3)'!U27</f>
        <v>0</v>
      </c>
      <c r="N25" s="184">
        <f>'04.07 (v3)'!V27</f>
        <v>0</v>
      </c>
      <c r="O25" s="185">
        <f>'04.07 (v3)'!W27</f>
        <v>0</v>
      </c>
      <c r="P25" s="291">
        <f>'04.07 (v3)'!X27</f>
        <v>0</v>
      </c>
      <c r="Q25" s="292">
        <f>'04.07 (v3)'!Y27</f>
        <v>0</v>
      </c>
      <c r="R25" s="537">
        <f>'04.07 (v3)'!AB27</f>
        <v>0</v>
      </c>
      <c r="S25" s="538"/>
      <c r="T25" s="538"/>
      <c r="U25" s="538"/>
      <c r="V25" s="538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hidden="1" customHeight="1" x14ac:dyDescent="0.25">
      <c r="A26" s="173">
        <f>'04.07 (v3)'!A28</f>
        <v>0</v>
      </c>
      <c r="B26" s="252">
        <f>'04.07 (v3)'!F28</f>
        <v>0</v>
      </c>
      <c r="C26" s="174">
        <f>'04.07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'04.07 (v3)'!P28</f>
        <v>0</v>
      </c>
      <c r="J26" s="180">
        <f t="shared" si="14"/>
        <v>0</v>
      </c>
      <c r="K26" s="181">
        <f>'04.07 (v3)'!Z28</f>
        <v>0</v>
      </c>
      <c r="L26" s="182">
        <f>'04.07 (v3)'!T28</f>
        <v>0</v>
      </c>
      <c r="M26" s="183">
        <f>'04.07 (v3)'!U28</f>
        <v>0</v>
      </c>
      <c r="N26" s="184">
        <f>'04.07 (v3)'!V28</f>
        <v>0</v>
      </c>
      <c r="O26" s="185">
        <f>'04.07 (v3)'!W28</f>
        <v>0</v>
      </c>
      <c r="P26" s="291">
        <f>'04.07 (v3)'!X28</f>
        <v>0</v>
      </c>
      <c r="Q26" s="292">
        <f>'04.07 (v3)'!Y28</f>
        <v>0</v>
      </c>
      <c r="R26" s="537">
        <f>'04.07 (v3)'!AB28</f>
        <v>0</v>
      </c>
      <c r="S26" s="538"/>
      <c r="T26" s="538"/>
      <c r="U26" s="538"/>
      <c r="V26" s="538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hidden="1" customHeight="1" x14ac:dyDescent="0.25">
      <c r="A27" s="173">
        <f>'04.07 (v3)'!A29</f>
        <v>0</v>
      </c>
      <c r="B27" s="252">
        <f>'04.07 (v3)'!F29</f>
        <v>0</v>
      </c>
      <c r="C27" s="174">
        <f>'04.07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'04.07 (v3)'!P29</f>
        <v>0</v>
      </c>
      <c r="J27" s="180">
        <f t="shared" si="14"/>
        <v>0</v>
      </c>
      <c r="K27" s="181">
        <f>'04.07 (v3)'!Z29</f>
        <v>0</v>
      </c>
      <c r="L27" s="182">
        <f>'04.07 (v3)'!T29</f>
        <v>0</v>
      </c>
      <c r="M27" s="183">
        <f>'04.07 (v3)'!U29</f>
        <v>0</v>
      </c>
      <c r="N27" s="184">
        <f>'04.07 (v3)'!V29</f>
        <v>0</v>
      </c>
      <c r="O27" s="185">
        <f>'04.07 (v3)'!W29</f>
        <v>0</v>
      </c>
      <c r="P27" s="291">
        <f>'04.07 (v3)'!X29</f>
        <v>0</v>
      </c>
      <c r="Q27" s="292">
        <f>'04.07 (v3)'!Y29</f>
        <v>0</v>
      </c>
      <c r="R27" s="537">
        <f>'04.07 (v3)'!AB29</f>
        <v>0</v>
      </c>
      <c r="S27" s="538"/>
      <c r="T27" s="538"/>
      <c r="U27" s="538"/>
      <c r="V27" s="538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hidden="1" customHeight="1" x14ac:dyDescent="0.25">
      <c r="A28" s="173">
        <f>'04.07 (v3)'!A30</f>
        <v>0</v>
      </c>
      <c r="B28" s="252">
        <f>'04.07 (v3)'!F30</f>
        <v>0</v>
      </c>
      <c r="C28" s="174">
        <f>'04.07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'04.07 (v3)'!P30</f>
        <v>0</v>
      </c>
      <c r="J28" s="180">
        <f t="shared" si="14"/>
        <v>0</v>
      </c>
      <c r="K28" s="181">
        <f>'04.07 (v3)'!Z30</f>
        <v>0</v>
      </c>
      <c r="L28" s="182">
        <f>'04.07 (v3)'!T30</f>
        <v>0</v>
      </c>
      <c r="M28" s="183">
        <f>'04.07 (v3)'!U30</f>
        <v>0</v>
      </c>
      <c r="N28" s="184">
        <f>'04.07 (v3)'!V30</f>
        <v>0</v>
      </c>
      <c r="O28" s="185">
        <f>'04.07 (v3)'!W30</f>
        <v>0</v>
      </c>
      <c r="P28" s="291">
        <f>'04.07 (v3)'!X30</f>
        <v>0</v>
      </c>
      <c r="Q28" s="292">
        <f>'04.07 (v3)'!Y30</f>
        <v>0</v>
      </c>
      <c r="R28" s="537">
        <f>'04.07 (v3)'!AB30</f>
        <v>0</v>
      </c>
      <c r="S28" s="538"/>
      <c r="T28" s="538"/>
      <c r="U28" s="538"/>
      <c r="V28" s="538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hidden="1" customHeight="1" x14ac:dyDescent="0.25">
      <c r="A29" s="173">
        <f>'04.07 (v3)'!A31</f>
        <v>0</v>
      </c>
      <c r="B29" s="252">
        <f>'04.07 (v3)'!F31</f>
        <v>0</v>
      </c>
      <c r="C29" s="174">
        <f>'04.07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'04.07 (v3)'!P31</f>
        <v>0</v>
      </c>
      <c r="J29" s="180">
        <f t="shared" si="14"/>
        <v>0</v>
      </c>
      <c r="K29" s="181">
        <f>'04.07 (v3)'!Z31</f>
        <v>0</v>
      </c>
      <c r="L29" s="182">
        <f>'04.07 (v3)'!T31</f>
        <v>0</v>
      </c>
      <c r="M29" s="183">
        <f>'04.07 (v3)'!U31</f>
        <v>0</v>
      </c>
      <c r="N29" s="184">
        <f>'04.07 (v3)'!V31</f>
        <v>0</v>
      </c>
      <c r="O29" s="185">
        <f>'04.07 (v3)'!W31</f>
        <v>0</v>
      </c>
      <c r="P29" s="291">
        <f>'04.07 (v3)'!X31</f>
        <v>0</v>
      </c>
      <c r="Q29" s="292">
        <f>'04.07 (v3)'!Y31</f>
        <v>0</v>
      </c>
      <c r="R29" s="537">
        <f>'04.07 (v3)'!AB31</f>
        <v>0</v>
      </c>
      <c r="S29" s="538"/>
      <c r="T29" s="538"/>
      <c r="U29" s="538"/>
      <c r="V29" s="538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hidden="1" customHeight="1" x14ac:dyDescent="0.25">
      <c r="A30" s="173">
        <f>'04.07 (v3)'!A32</f>
        <v>0</v>
      </c>
      <c r="B30" s="252">
        <f>'04.07 (v3)'!F32</f>
        <v>0</v>
      </c>
      <c r="C30" s="174">
        <f>'04.07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'04.07 (v3)'!P32</f>
        <v>0</v>
      </c>
      <c r="J30" s="180">
        <f t="shared" si="14"/>
        <v>0</v>
      </c>
      <c r="K30" s="181">
        <f>'04.07 (v3)'!Z32</f>
        <v>0</v>
      </c>
      <c r="L30" s="182">
        <f>'04.07 (v3)'!T32</f>
        <v>0</v>
      </c>
      <c r="M30" s="183">
        <f>'04.07 (v3)'!U32</f>
        <v>0</v>
      </c>
      <c r="N30" s="184">
        <f>'04.07 (v3)'!V32</f>
        <v>0</v>
      </c>
      <c r="O30" s="185">
        <f>'04.07 (v3)'!W32</f>
        <v>0</v>
      </c>
      <c r="P30" s="291">
        <f>'04.07 (v3)'!X32</f>
        <v>0</v>
      </c>
      <c r="Q30" s="292">
        <f>'04.07 (v3)'!Y32</f>
        <v>0</v>
      </c>
      <c r="R30" s="537">
        <f>'04.07 (v3)'!AB32</f>
        <v>0</v>
      </c>
      <c r="S30" s="538"/>
      <c r="T30" s="538"/>
      <c r="U30" s="538"/>
      <c r="V30" s="538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hidden="1" customHeight="1" x14ac:dyDescent="0.25">
      <c r="A31" s="173">
        <f>'04.07 (v3)'!A33</f>
        <v>0</v>
      </c>
      <c r="B31" s="252">
        <f>'04.07 (v3)'!F33</f>
        <v>0</v>
      </c>
      <c r="C31" s="174">
        <f>'04.07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'04.07 (v3)'!P33</f>
        <v>0</v>
      </c>
      <c r="J31" s="180">
        <f t="shared" si="14"/>
        <v>0</v>
      </c>
      <c r="K31" s="181">
        <f>'04.07 (v3)'!Z33</f>
        <v>0</v>
      </c>
      <c r="L31" s="182">
        <f>'04.07 (v3)'!T33</f>
        <v>0</v>
      </c>
      <c r="M31" s="183">
        <f>'04.07 (v3)'!U33</f>
        <v>0</v>
      </c>
      <c r="N31" s="184">
        <f>'04.07 (v3)'!V33</f>
        <v>0</v>
      </c>
      <c r="O31" s="185">
        <f>'04.07 (v3)'!W33</f>
        <v>0</v>
      </c>
      <c r="P31" s="291">
        <f>'04.07 (v3)'!X33</f>
        <v>0</v>
      </c>
      <c r="Q31" s="292">
        <f>'04.07 (v3)'!Y33</f>
        <v>0</v>
      </c>
      <c r="R31" s="537">
        <f>'04.07 (v3)'!AB33</f>
        <v>0</v>
      </c>
      <c r="S31" s="538"/>
      <c r="T31" s="538"/>
      <c r="U31" s="538"/>
      <c r="V31" s="538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hidden="1" customHeight="1" x14ac:dyDescent="0.25">
      <c r="A32" s="173">
        <f>'04.07 (v3)'!A34</f>
        <v>0</v>
      </c>
      <c r="B32" s="252">
        <f>'04.07 (v3)'!F34</f>
        <v>0</v>
      </c>
      <c r="C32" s="174">
        <f>'04.07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'04.07 (v3)'!P34</f>
        <v>0</v>
      </c>
      <c r="J32" s="180">
        <f t="shared" si="14"/>
        <v>0</v>
      </c>
      <c r="K32" s="181">
        <f>'04.07 (v3)'!Z34</f>
        <v>0</v>
      </c>
      <c r="L32" s="182">
        <f>'04.07 (v3)'!T34</f>
        <v>0</v>
      </c>
      <c r="M32" s="183">
        <f>'04.07 (v3)'!U34</f>
        <v>0</v>
      </c>
      <c r="N32" s="184">
        <f>'04.07 (v3)'!V34</f>
        <v>0</v>
      </c>
      <c r="O32" s="185">
        <f>'04.07 (v3)'!W34</f>
        <v>0</v>
      </c>
      <c r="P32" s="291">
        <f>'04.07 (v3)'!X34</f>
        <v>0</v>
      </c>
      <c r="Q32" s="292">
        <f>'04.07 (v3)'!Y34</f>
        <v>0</v>
      </c>
      <c r="R32" s="537">
        <f>'04.07 (v3)'!AB34</f>
        <v>0</v>
      </c>
      <c r="S32" s="538"/>
      <c r="T32" s="538"/>
      <c r="U32" s="538"/>
      <c r="V32" s="538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hidden="1" customHeight="1" x14ac:dyDescent="0.25">
      <c r="A33" s="173">
        <f>'04.07 (v3)'!A35</f>
        <v>0</v>
      </c>
      <c r="B33" s="252">
        <f>'04.07 (v3)'!F35</f>
        <v>0</v>
      </c>
      <c r="C33" s="174">
        <f>'04.07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'04.07 (v3)'!P35</f>
        <v>0</v>
      </c>
      <c r="J33" s="180">
        <f t="shared" si="14"/>
        <v>0</v>
      </c>
      <c r="K33" s="181">
        <f>'04.07 (v3)'!Z35</f>
        <v>0</v>
      </c>
      <c r="L33" s="182">
        <f>'04.07 (v3)'!T35</f>
        <v>0</v>
      </c>
      <c r="M33" s="183">
        <f>'04.07 (v3)'!U35</f>
        <v>0</v>
      </c>
      <c r="N33" s="184">
        <f>'04.07 (v3)'!V35</f>
        <v>0</v>
      </c>
      <c r="O33" s="185">
        <f>'04.07 (v3)'!W35</f>
        <v>0</v>
      </c>
      <c r="P33" s="291">
        <f>'04.07 (v3)'!X35</f>
        <v>0</v>
      </c>
      <c r="Q33" s="292">
        <f>'04.07 (v3)'!Y35</f>
        <v>0</v>
      </c>
      <c r="R33" s="537">
        <f>'04.07 (v3)'!AB35</f>
        <v>0</v>
      </c>
      <c r="S33" s="538"/>
      <c r="T33" s="538"/>
      <c r="U33" s="538"/>
      <c r="V33" s="538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hidden="1" customHeight="1" x14ac:dyDescent="0.25">
      <c r="A34" s="173">
        <f>'04.07 (v3)'!A36</f>
        <v>0</v>
      </c>
      <c r="B34" s="252">
        <f>'04.07 (v3)'!F36</f>
        <v>0</v>
      </c>
      <c r="C34" s="174">
        <f>'04.07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'04.07 (v3)'!P36</f>
        <v>0</v>
      </c>
      <c r="J34" s="180">
        <f t="shared" si="14"/>
        <v>0</v>
      </c>
      <c r="K34" s="181">
        <f>'04.07 (v3)'!Z36</f>
        <v>0</v>
      </c>
      <c r="L34" s="182">
        <f>'04.07 (v3)'!T36</f>
        <v>0</v>
      </c>
      <c r="M34" s="183">
        <f>'04.07 (v3)'!U36</f>
        <v>0</v>
      </c>
      <c r="N34" s="184">
        <f>'04.07 (v3)'!V36</f>
        <v>0</v>
      </c>
      <c r="O34" s="185">
        <f>'04.07 (v3)'!W36</f>
        <v>0</v>
      </c>
      <c r="P34" s="291">
        <f>'04.07 (v3)'!X36</f>
        <v>0</v>
      </c>
      <c r="Q34" s="292">
        <f>'04.07 (v3)'!Y36</f>
        <v>0</v>
      </c>
      <c r="R34" s="537">
        <f>'04.07 (v3)'!AB36</f>
        <v>0</v>
      </c>
      <c r="S34" s="538"/>
      <c r="T34" s="538"/>
      <c r="U34" s="538"/>
      <c r="V34" s="538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hidden="1" customHeight="1" x14ac:dyDescent="0.25">
      <c r="A35" s="173">
        <f>'04.07 (v3)'!A37</f>
        <v>0</v>
      </c>
      <c r="B35" s="252">
        <f>'04.07 (v3)'!F37</f>
        <v>0</v>
      </c>
      <c r="C35" s="174">
        <f>'04.07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'04.07 (v3)'!P37</f>
        <v>0</v>
      </c>
      <c r="J35" s="180">
        <f t="shared" si="14"/>
        <v>0</v>
      </c>
      <c r="K35" s="181">
        <f>'04.07 (v3)'!Z37</f>
        <v>0</v>
      </c>
      <c r="L35" s="182">
        <f>'04.07 (v3)'!T37</f>
        <v>0</v>
      </c>
      <c r="M35" s="183">
        <f>'04.07 (v3)'!U37</f>
        <v>0</v>
      </c>
      <c r="N35" s="184">
        <f>'04.07 (v3)'!V37</f>
        <v>0</v>
      </c>
      <c r="O35" s="185">
        <f>'04.07 (v3)'!W37</f>
        <v>0</v>
      </c>
      <c r="P35" s="291">
        <f>'04.07 (v3)'!X37</f>
        <v>0</v>
      </c>
      <c r="Q35" s="292">
        <f>'04.07 (v3)'!Y37</f>
        <v>0</v>
      </c>
      <c r="R35" s="537">
        <f>'04.07 (v3)'!AB37</f>
        <v>0</v>
      </c>
      <c r="S35" s="538"/>
      <c r="T35" s="538"/>
      <c r="U35" s="538"/>
      <c r="V35" s="538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hidden="1" customHeight="1" x14ac:dyDescent="0.25">
      <c r="A36" s="173">
        <f>'04.07 (v3)'!A38</f>
        <v>0</v>
      </c>
      <c r="B36" s="252">
        <f>'04.07 (v3)'!F38</f>
        <v>0</v>
      </c>
      <c r="C36" s="174">
        <f>'04.07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'04.07 (v3)'!P38</f>
        <v>0</v>
      </c>
      <c r="J36" s="180">
        <f t="shared" si="14"/>
        <v>0</v>
      </c>
      <c r="K36" s="181">
        <f>'04.07 (v3)'!Z38</f>
        <v>0</v>
      </c>
      <c r="L36" s="182">
        <f>'04.07 (v3)'!T38</f>
        <v>0</v>
      </c>
      <c r="M36" s="183">
        <f>'04.07 (v3)'!U38</f>
        <v>0</v>
      </c>
      <c r="N36" s="184">
        <f>'04.07 (v3)'!V38</f>
        <v>0</v>
      </c>
      <c r="O36" s="185">
        <f>'04.07 (v3)'!W38</f>
        <v>0</v>
      </c>
      <c r="P36" s="291">
        <f>'04.07 (v3)'!X38</f>
        <v>0</v>
      </c>
      <c r="Q36" s="292">
        <f>'04.07 (v3)'!Y38</f>
        <v>0</v>
      </c>
      <c r="R36" s="537">
        <f>'04.07 (v3)'!AB38</f>
        <v>0</v>
      </c>
      <c r="S36" s="538"/>
      <c r="T36" s="538"/>
      <c r="U36" s="538"/>
      <c r="V36" s="538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hidden="1" customHeight="1" x14ac:dyDescent="0.25">
      <c r="A37" s="173">
        <f>'04.07 (v3)'!A39</f>
        <v>0</v>
      </c>
      <c r="B37" s="252">
        <f>'04.07 (v3)'!F39</f>
        <v>0</v>
      </c>
      <c r="C37" s="174">
        <f>'04.07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'04.07 (v3)'!P39</f>
        <v>0</v>
      </c>
      <c r="J37" s="180">
        <f t="shared" si="14"/>
        <v>0</v>
      </c>
      <c r="K37" s="181">
        <f>'04.07 (v3)'!Z39</f>
        <v>0</v>
      </c>
      <c r="L37" s="182">
        <f>'04.07 (v3)'!T39</f>
        <v>0</v>
      </c>
      <c r="M37" s="183">
        <f>'04.07 (v3)'!U39</f>
        <v>0</v>
      </c>
      <c r="N37" s="184">
        <f>'04.07 (v3)'!V39</f>
        <v>0</v>
      </c>
      <c r="O37" s="185">
        <f>'04.07 (v3)'!W39</f>
        <v>0</v>
      </c>
      <c r="P37" s="291">
        <f>'04.07 (v3)'!X39</f>
        <v>0</v>
      </c>
      <c r="Q37" s="292">
        <f>'04.07 (v3)'!Y39</f>
        <v>0</v>
      </c>
      <c r="R37" s="537">
        <f>'04.07 (v3)'!AB39</f>
        <v>0</v>
      </c>
      <c r="S37" s="538"/>
      <c r="T37" s="538"/>
      <c r="U37" s="538"/>
      <c r="V37" s="538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hidden="1" customHeight="1" x14ac:dyDescent="0.25">
      <c r="A38" s="173">
        <f>'04.07 (v3)'!A40</f>
        <v>0</v>
      </c>
      <c r="B38" s="252">
        <f>'04.07 (v3)'!F40</f>
        <v>0</v>
      </c>
      <c r="C38" s="174">
        <f>'04.07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'04.07 (v3)'!P40</f>
        <v>0</v>
      </c>
      <c r="J38" s="180">
        <f t="shared" si="14"/>
        <v>0</v>
      </c>
      <c r="K38" s="181">
        <f>'04.07 (v3)'!Z40</f>
        <v>0</v>
      </c>
      <c r="L38" s="182">
        <f>'04.07 (v3)'!T40</f>
        <v>0</v>
      </c>
      <c r="M38" s="183">
        <f>'04.07 (v3)'!U40</f>
        <v>0</v>
      </c>
      <c r="N38" s="184">
        <f>'04.07 (v3)'!V40</f>
        <v>0</v>
      </c>
      <c r="O38" s="185">
        <f>'04.07 (v3)'!W40</f>
        <v>0</v>
      </c>
      <c r="P38" s="291">
        <f>'04.07 (v3)'!X40</f>
        <v>0</v>
      </c>
      <c r="Q38" s="292">
        <f>'04.07 (v3)'!Y40</f>
        <v>0</v>
      </c>
      <c r="R38" s="537">
        <f>'04.07 (v3)'!AB40</f>
        <v>0</v>
      </c>
      <c r="S38" s="538"/>
      <c r="T38" s="538"/>
      <c r="U38" s="538"/>
      <c r="V38" s="538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hidden="1" customHeight="1" x14ac:dyDescent="0.25">
      <c r="A39" s="173">
        <f>'04.07 (v3)'!A41</f>
        <v>0</v>
      </c>
      <c r="B39" s="252">
        <f>'04.07 (v3)'!F41</f>
        <v>0</v>
      </c>
      <c r="C39" s="174">
        <f>'04.07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'04.07 (v3)'!P41</f>
        <v>0</v>
      </c>
      <c r="J39" s="180">
        <f t="shared" si="14"/>
        <v>0</v>
      </c>
      <c r="K39" s="181">
        <f>'04.07 (v3)'!Z41</f>
        <v>0</v>
      </c>
      <c r="L39" s="182">
        <f>'04.07 (v3)'!T41</f>
        <v>0</v>
      </c>
      <c r="M39" s="183">
        <f>'04.07 (v3)'!U41</f>
        <v>0</v>
      </c>
      <c r="N39" s="184">
        <f>'04.07 (v3)'!V41</f>
        <v>0</v>
      </c>
      <c r="O39" s="185">
        <f>'04.07 (v3)'!W41</f>
        <v>0</v>
      </c>
      <c r="P39" s="291">
        <f>'04.07 (v3)'!X41</f>
        <v>0</v>
      </c>
      <c r="Q39" s="292">
        <f>'04.07 (v3)'!Y41</f>
        <v>0</v>
      </c>
      <c r="R39" s="537">
        <f>'04.07 (v3)'!AB41</f>
        <v>0</v>
      </c>
      <c r="S39" s="538"/>
      <c r="T39" s="538"/>
      <c r="U39" s="538"/>
      <c r="V39" s="538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hidden="1" customHeight="1" x14ac:dyDescent="0.25">
      <c r="A40" s="173">
        <f>'04.07 (v3)'!A42</f>
        <v>0</v>
      </c>
      <c r="B40" s="252">
        <f>'04.07 (v3)'!F42</f>
        <v>0</v>
      </c>
      <c r="C40" s="174">
        <f>'04.07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'04.07 (v3)'!P42</f>
        <v>0</v>
      </c>
      <c r="J40" s="180">
        <f t="shared" si="14"/>
        <v>0</v>
      </c>
      <c r="K40" s="181">
        <f>'04.07 (v3)'!Z42</f>
        <v>0</v>
      </c>
      <c r="L40" s="182">
        <f>'04.07 (v3)'!T42</f>
        <v>0</v>
      </c>
      <c r="M40" s="183">
        <f>'04.07 (v3)'!U42</f>
        <v>0</v>
      </c>
      <c r="N40" s="184">
        <f>'04.07 (v3)'!V42</f>
        <v>0</v>
      </c>
      <c r="O40" s="185">
        <f>'04.07 (v3)'!W42</f>
        <v>0</v>
      </c>
      <c r="P40" s="291">
        <f>'04.07 (v3)'!X42</f>
        <v>0</v>
      </c>
      <c r="Q40" s="292">
        <f>'04.07 (v3)'!Y42</f>
        <v>0</v>
      </c>
      <c r="R40" s="537">
        <f>'04.07 (v3)'!AB42</f>
        <v>0</v>
      </c>
      <c r="S40" s="538"/>
      <c r="T40" s="538"/>
      <c r="U40" s="538"/>
      <c r="V40" s="538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hidden="1" customHeight="1" x14ac:dyDescent="0.25">
      <c r="A41" s="173">
        <f>'04.07 (v3)'!A43</f>
        <v>0</v>
      </c>
      <c r="B41" s="252">
        <f>'04.07 (v3)'!F43</f>
        <v>0</v>
      </c>
      <c r="C41" s="174">
        <f>'04.07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'04.07 (v3)'!P43</f>
        <v>0</v>
      </c>
      <c r="J41" s="180">
        <f t="shared" si="14"/>
        <v>0</v>
      </c>
      <c r="K41" s="181">
        <f>'04.07 (v3)'!Z43</f>
        <v>0</v>
      </c>
      <c r="L41" s="182">
        <f>'04.07 (v3)'!T43</f>
        <v>0</v>
      </c>
      <c r="M41" s="183">
        <f>'04.07 (v3)'!U43</f>
        <v>0</v>
      </c>
      <c r="N41" s="184">
        <f>'04.07 (v3)'!V43</f>
        <v>0</v>
      </c>
      <c r="O41" s="185">
        <f>'04.07 (v3)'!W43</f>
        <v>0</v>
      </c>
      <c r="P41" s="291">
        <f>'04.07 (v3)'!X43</f>
        <v>0</v>
      </c>
      <c r="Q41" s="292">
        <f>'04.07 (v3)'!Y43</f>
        <v>0</v>
      </c>
      <c r="R41" s="537">
        <f>'04.07 (v3)'!AB43</f>
        <v>0</v>
      </c>
      <c r="S41" s="538"/>
      <c r="T41" s="538"/>
      <c r="U41" s="538"/>
      <c r="V41" s="538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hidden="1" customHeight="1" x14ac:dyDescent="0.25">
      <c r="A42" s="173">
        <f>'04.07 (v3)'!A44</f>
        <v>0</v>
      </c>
      <c r="B42" s="252">
        <f>'04.07 (v3)'!F44</f>
        <v>0</v>
      </c>
      <c r="C42" s="174">
        <f>'04.07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'04.07 (v3)'!P44</f>
        <v>0</v>
      </c>
      <c r="J42" s="180">
        <f t="shared" si="14"/>
        <v>0</v>
      </c>
      <c r="K42" s="181">
        <f>'04.07 (v3)'!Z44</f>
        <v>0</v>
      </c>
      <c r="L42" s="182">
        <f>'04.07 (v3)'!T44</f>
        <v>0</v>
      </c>
      <c r="M42" s="183">
        <f>'04.07 (v3)'!U44</f>
        <v>0</v>
      </c>
      <c r="N42" s="184">
        <f>'04.07 (v3)'!V44</f>
        <v>0</v>
      </c>
      <c r="O42" s="185">
        <f>'04.07 (v3)'!W44</f>
        <v>0</v>
      </c>
      <c r="P42" s="291">
        <f>'04.07 (v3)'!X44</f>
        <v>0</v>
      </c>
      <c r="Q42" s="292">
        <f>'04.07 (v3)'!Y44</f>
        <v>0</v>
      </c>
      <c r="R42" s="537">
        <f>'04.07 (v3)'!AB44</f>
        <v>0</v>
      </c>
      <c r="S42" s="538"/>
      <c r="T42" s="538"/>
      <c r="U42" s="538"/>
      <c r="V42" s="538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hidden="1" customHeight="1" x14ac:dyDescent="0.25">
      <c r="A43" s="173">
        <f>'04.07 (v3)'!A45</f>
        <v>0</v>
      </c>
      <c r="B43" s="252">
        <f>'04.07 (v3)'!F45</f>
        <v>0</v>
      </c>
      <c r="C43" s="174">
        <f>'04.07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'04.07 (v3)'!P45</f>
        <v>0</v>
      </c>
      <c r="J43" s="180">
        <f t="shared" si="14"/>
        <v>0</v>
      </c>
      <c r="K43" s="181">
        <f>'04.07 (v3)'!Z45</f>
        <v>0</v>
      </c>
      <c r="L43" s="182">
        <f>'04.07 (v3)'!T45</f>
        <v>0</v>
      </c>
      <c r="M43" s="183">
        <f>'04.07 (v3)'!U45</f>
        <v>0</v>
      </c>
      <c r="N43" s="184">
        <f>'04.07 (v3)'!V45</f>
        <v>0</v>
      </c>
      <c r="O43" s="185">
        <f>'04.07 (v3)'!W45</f>
        <v>0</v>
      </c>
      <c r="P43" s="291">
        <f>'04.07 (v3)'!X45</f>
        <v>0</v>
      </c>
      <c r="Q43" s="292">
        <f>'04.07 (v3)'!Y45</f>
        <v>0</v>
      </c>
      <c r="R43" s="537">
        <f>'04.07 (v3)'!AB45</f>
        <v>0</v>
      </c>
      <c r="S43" s="538"/>
      <c r="T43" s="538"/>
      <c r="U43" s="538"/>
      <c r="V43" s="538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hidden="1" customHeight="1" x14ac:dyDescent="0.25">
      <c r="A44" s="173">
        <f>'04.07 (v3)'!A46</f>
        <v>0</v>
      </c>
      <c r="B44" s="252">
        <f>'04.07 (v3)'!F46</f>
        <v>0</v>
      </c>
      <c r="C44" s="174">
        <f>'04.07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'04.07 (v3)'!P46</f>
        <v>0</v>
      </c>
      <c r="J44" s="180">
        <f t="shared" si="14"/>
        <v>0</v>
      </c>
      <c r="K44" s="181">
        <f>'04.07 (v3)'!Z46</f>
        <v>0</v>
      </c>
      <c r="L44" s="182">
        <f>'04.07 (v3)'!T46</f>
        <v>0</v>
      </c>
      <c r="M44" s="183">
        <f>'04.07 (v3)'!U46</f>
        <v>0</v>
      </c>
      <c r="N44" s="184">
        <f>'04.07 (v3)'!V46</f>
        <v>0</v>
      </c>
      <c r="O44" s="185">
        <f>'04.07 (v3)'!W46</f>
        <v>0</v>
      </c>
      <c r="P44" s="291">
        <f>'04.07 (v3)'!X46</f>
        <v>0</v>
      </c>
      <c r="Q44" s="292">
        <f>'04.07 (v3)'!Y46</f>
        <v>0</v>
      </c>
      <c r="R44" s="537">
        <f>'04.07 (v3)'!AB46</f>
        <v>0</v>
      </c>
      <c r="S44" s="538"/>
      <c r="T44" s="538"/>
      <c r="U44" s="538"/>
      <c r="V44" s="538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hidden="1" customHeight="1" x14ac:dyDescent="0.25">
      <c r="A45" s="173">
        <f>'04.07 (v3)'!A47</f>
        <v>0</v>
      </c>
      <c r="B45" s="252">
        <f>'04.07 (v3)'!F47</f>
        <v>0</v>
      </c>
      <c r="C45" s="174">
        <f>'04.07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'04.07 (v3)'!P47</f>
        <v>0</v>
      </c>
      <c r="J45" s="180">
        <f t="shared" si="14"/>
        <v>0</v>
      </c>
      <c r="K45" s="181">
        <f>'04.07 (v3)'!Z47</f>
        <v>0</v>
      </c>
      <c r="L45" s="182">
        <f>'04.07 (v3)'!T47</f>
        <v>0</v>
      </c>
      <c r="M45" s="183">
        <f>'04.07 (v3)'!U47</f>
        <v>0</v>
      </c>
      <c r="N45" s="184">
        <f>'04.07 (v3)'!V47</f>
        <v>0</v>
      </c>
      <c r="O45" s="185">
        <f>'04.07 (v3)'!W47</f>
        <v>0</v>
      </c>
      <c r="P45" s="291">
        <f>'04.07 (v3)'!X47</f>
        <v>0</v>
      </c>
      <c r="Q45" s="292">
        <f>'04.07 (v3)'!Y47</f>
        <v>0</v>
      </c>
      <c r="R45" s="537">
        <f>'04.07 (v3)'!AB47</f>
        <v>0</v>
      </c>
      <c r="S45" s="538"/>
      <c r="T45" s="538"/>
      <c r="U45" s="538"/>
      <c r="V45" s="538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hidden="1" customHeight="1" x14ac:dyDescent="0.25">
      <c r="A46" s="173">
        <f>'04.07 (v3)'!A48</f>
        <v>0</v>
      </c>
      <c r="B46" s="252">
        <f>'04.07 (v3)'!F48</f>
        <v>0</v>
      </c>
      <c r="C46" s="174">
        <f>'04.07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'04.07 (v3)'!P48</f>
        <v>0</v>
      </c>
      <c r="J46" s="180">
        <f t="shared" si="14"/>
        <v>0</v>
      </c>
      <c r="K46" s="181">
        <f>'04.07 (v3)'!Z48</f>
        <v>0</v>
      </c>
      <c r="L46" s="182">
        <f>'04.07 (v3)'!T48</f>
        <v>0</v>
      </c>
      <c r="M46" s="183">
        <f>'04.07 (v3)'!U48</f>
        <v>0</v>
      </c>
      <c r="N46" s="184">
        <f>'04.07 (v3)'!V48</f>
        <v>0</v>
      </c>
      <c r="O46" s="185">
        <f>'04.07 (v3)'!W48</f>
        <v>0</v>
      </c>
      <c r="P46" s="291">
        <f>'04.07 (v3)'!X48</f>
        <v>0</v>
      </c>
      <c r="Q46" s="292">
        <f>'04.07 (v3)'!Y48</f>
        <v>0</v>
      </c>
      <c r="R46" s="537">
        <f>'04.07 (v3)'!AB48</f>
        <v>0</v>
      </c>
      <c r="S46" s="538"/>
      <c r="T46" s="538"/>
      <c r="U46" s="538"/>
      <c r="V46" s="538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hidden="1" customHeight="1" x14ac:dyDescent="0.25">
      <c r="A47" s="173">
        <f>'04.07 (v3)'!A49</f>
        <v>0</v>
      </c>
      <c r="B47" s="252">
        <f>'04.07 (v3)'!F49</f>
        <v>0</v>
      </c>
      <c r="C47" s="174">
        <f>'04.07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'04.07 (v3)'!P49</f>
        <v>0</v>
      </c>
      <c r="J47" s="180">
        <f t="shared" si="14"/>
        <v>0</v>
      </c>
      <c r="K47" s="181">
        <f>'04.07 (v3)'!Z49</f>
        <v>0</v>
      </c>
      <c r="L47" s="182">
        <f>'04.07 (v3)'!T49</f>
        <v>0</v>
      </c>
      <c r="M47" s="183">
        <f>'04.07 (v3)'!U49</f>
        <v>0</v>
      </c>
      <c r="N47" s="184">
        <f>'04.07 (v3)'!V49</f>
        <v>0</v>
      </c>
      <c r="O47" s="185">
        <f>'04.07 (v3)'!W49</f>
        <v>0</v>
      </c>
      <c r="P47" s="291">
        <f>'04.07 (v3)'!X49</f>
        <v>0</v>
      </c>
      <c r="Q47" s="292">
        <f>'04.07 (v3)'!Y49</f>
        <v>0</v>
      </c>
      <c r="R47" s="537">
        <f>'04.07 (v3)'!AB49</f>
        <v>0</v>
      </c>
      <c r="S47" s="538"/>
      <c r="T47" s="538"/>
      <c r="U47" s="538"/>
      <c r="V47" s="538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hidden="1" customHeight="1" x14ac:dyDescent="0.25">
      <c r="A48" s="173">
        <f>'04.07 (v3)'!A50</f>
        <v>0</v>
      </c>
      <c r="B48" s="252">
        <f>'04.07 (v3)'!F50</f>
        <v>0</v>
      </c>
      <c r="C48" s="174">
        <f>'04.07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'04.07 (v3)'!P50</f>
        <v>0</v>
      </c>
      <c r="J48" s="180">
        <f t="shared" si="14"/>
        <v>0</v>
      </c>
      <c r="K48" s="181">
        <f>'04.07 (v3)'!Z50</f>
        <v>0</v>
      </c>
      <c r="L48" s="182">
        <f>'04.07 (v3)'!T50</f>
        <v>0</v>
      </c>
      <c r="M48" s="183">
        <f>'04.07 (v3)'!U50</f>
        <v>0</v>
      </c>
      <c r="N48" s="184">
        <f>'04.07 (v3)'!V50</f>
        <v>0</v>
      </c>
      <c r="O48" s="185">
        <f>'04.07 (v3)'!W50</f>
        <v>0</v>
      </c>
      <c r="P48" s="291">
        <f>'04.07 (v3)'!X50</f>
        <v>0</v>
      </c>
      <c r="Q48" s="292">
        <f>'04.07 (v3)'!Y50</f>
        <v>0</v>
      </c>
      <c r="R48" s="537">
        <f>'04.07 (v3)'!AB50</f>
        <v>0</v>
      </c>
      <c r="S48" s="538"/>
      <c r="T48" s="538"/>
      <c r="U48" s="538"/>
      <c r="V48" s="538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hidden="1" customHeight="1" x14ac:dyDescent="0.25">
      <c r="A49" s="173">
        <f>'04.07 (v3)'!A51</f>
        <v>0</v>
      </c>
      <c r="B49" s="252">
        <f>'04.07 (v3)'!F51</f>
        <v>0</v>
      </c>
      <c r="C49" s="174">
        <f>'04.07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'04.07 (v3)'!P51</f>
        <v>0</v>
      </c>
      <c r="J49" s="180">
        <f t="shared" si="14"/>
        <v>0</v>
      </c>
      <c r="K49" s="181">
        <f>'04.07 (v3)'!Z51</f>
        <v>0</v>
      </c>
      <c r="L49" s="182">
        <f>'04.07 (v3)'!T51</f>
        <v>0</v>
      </c>
      <c r="M49" s="183">
        <f>'04.07 (v3)'!U51</f>
        <v>0</v>
      </c>
      <c r="N49" s="184">
        <f>'04.07 (v3)'!V51</f>
        <v>0</v>
      </c>
      <c r="O49" s="185">
        <f>'04.07 (v3)'!W51</f>
        <v>0</v>
      </c>
      <c r="P49" s="291">
        <f>'04.07 (v3)'!X51</f>
        <v>0</v>
      </c>
      <c r="Q49" s="292">
        <f>'04.07 (v3)'!Y51</f>
        <v>0</v>
      </c>
      <c r="R49" s="537">
        <f>'04.07 (v3)'!AB51</f>
        <v>0</v>
      </c>
      <c r="S49" s="538"/>
      <c r="T49" s="538"/>
      <c r="U49" s="538"/>
      <c r="V49" s="538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hidden="1" customHeight="1" x14ac:dyDescent="0.25">
      <c r="A50" s="173">
        <f>'04.07 (v3)'!A52</f>
        <v>0</v>
      </c>
      <c r="B50" s="252">
        <f>'04.07 (v3)'!F52</f>
        <v>0</v>
      </c>
      <c r="C50" s="174">
        <f>'04.07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'04.07 (v3)'!P52</f>
        <v>0</v>
      </c>
      <c r="J50" s="180">
        <f t="shared" si="14"/>
        <v>0</v>
      </c>
      <c r="K50" s="181">
        <f>'04.07 (v3)'!Z52</f>
        <v>0</v>
      </c>
      <c r="L50" s="182">
        <f>'04.07 (v3)'!T52</f>
        <v>0</v>
      </c>
      <c r="M50" s="183">
        <f>'04.07 (v3)'!U52</f>
        <v>0</v>
      </c>
      <c r="N50" s="184">
        <f>'04.07 (v3)'!V52</f>
        <v>0</v>
      </c>
      <c r="O50" s="185">
        <f>'04.07 (v3)'!W52</f>
        <v>0</v>
      </c>
      <c r="P50" s="291">
        <f>'04.07 (v3)'!X52</f>
        <v>0</v>
      </c>
      <c r="Q50" s="292">
        <f>'04.07 (v3)'!Y52</f>
        <v>0</v>
      </c>
      <c r="R50" s="537">
        <f>'04.07 (v3)'!AB52</f>
        <v>0</v>
      </c>
      <c r="S50" s="538"/>
      <c r="T50" s="538"/>
      <c r="U50" s="538"/>
      <c r="V50" s="538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hidden="1" customHeight="1" x14ac:dyDescent="0.25">
      <c r="A51" s="173">
        <f>'04.07 (v3)'!A53</f>
        <v>0</v>
      </c>
      <c r="B51" s="252">
        <f>'04.07 (v3)'!F53</f>
        <v>0</v>
      </c>
      <c r="C51" s="174">
        <f>'04.07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'04.07 (v3)'!P53</f>
        <v>0</v>
      </c>
      <c r="J51" s="180">
        <f t="shared" si="14"/>
        <v>0</v>
      </c>
      <c r="K51" s="181">
        <f>'04.07 (v3)'!Z53</f>
        <v>0</v>
      </c>
      <c r="L51" s="182">
        <f>'04.07 (v3)'!T53</f>
        <v>0</v>
      </c>
      <c r="M51" s="183">
        <f>'04.07 (v3)'!U53</f>
        <v>0</v>
      </c>
      <c r="N51" s="184">
        <f>'04.07 (v3)'!V53</f>
        <v>0</v>
      </c>
      <c r="O51" s="185">
        <f>'04.07 (v3)'!W53</f>
        <v>0</v>
      </c>
      <c r="P51" s="291">
        <f>'04.07 (v3)'!X53</f>
        <v>0</v>
      </c>
      <c r="Q51" s="292">
        <f>'04.07 (v3)'!Y53</f>
        <v>0</v>
      </c>
      <c r="R51" s="537">
        <f>'04.07 (v3)'!AB53</f>
        <v>0</v>
      </c>
      <c r="S51" s="538"/>
      <c r="T51" s="538"/>
      <c r="U51" s="538"/>
      <c r="V51" s="538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hidden="1" customHeight="1" x14ac:dyDescent="0.25">
      <c r="A52" s="173">
        <f>'04.07 (v3)'!A54</f>
        <v>0</v>
      </c>
      <c r="B52" s="252">
        <f>'04.07 (v3)'!F54</f>
        <v>0</v>
      </c>
      <c r="C52" s="174">
        <f>'04.07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'04.07 (v3)'!P54</f>
        <v>0</v>
      </c>
      <c r="J52" s="180">
        <f t="shared" si="14"/>
        <v>0</v>
      </c>
      <c r="K52" s="181">
        <f>'04.07 (v3)'!Z54</f>
        <v>0</v>
      </c>
      <c r="L52" s="182">
        <f>'04.07 (v3)'!T54</f>
        <v>0</v>
      </c>
      <c r="M52" s="183">
        <f>'04.07 (v3)'!U54</f>
        <v>0</v>
      </c>
      <c r="N52" s="184">
        <f>'04.07 (v3)'!V54</f>
        <v>0</v>
      </c>
      <c r="O52" s="185">
        <f>'04.07 (v3)'!W54</f>
        <v>0</v>
      </c>
      <c r="P52" s="291">
        <f>'04.07 (v3)'!X54</f>
        <v>0</v>
      </c>
      <c r="Q52" s="292">
        <f>'04.07 (v3)'!Y54</f>
        <v>0</v>
      </c>
      <c r="R52" s="537">
        <f>'04.07 (v3)'!AB54</f>
        <v>0</v>
      </c>
      <c r="S52" s="538"/>
      <c r="T52" s="538"/>
      <c r="U52" s="538"/>
      <c r="V52" s="538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hidden="1" customHeight="1" x14ac:dyDescent="0.25">
      <c r="A53" s="173">
        <f>'04.07 (v3)'!A55</f>
        <v>0</v>
      </c>
      <c r="B53" s="252">
        <f>'04.07 (v3)'!F55</f>
        <v>0</v>
      </c>
      <c r="C53" s="174">
        <f>'04.07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'04.07 (v3)'!P55</f>
        <v>0</v>
      </c>
      <c r="J53" s="180">
        <f t="shared" si="14"/>
        <v>0</v>
      </c>
      <c r="K53" s="181">
        <f>'04.07 (v3)'!Z55</f>
        <v>0</v>
      </c>
      <c r="L53" s="182">
        <f>'04.07 (v3)'!T55</f>
        <v>0</v>
      </c>
      <c r="M53" s="183">
        <f>'04.07 (v3)'!U55</f>
        <v>0</v>
      </c>
      <c r="N53" s="184">
        <f>'04.07 (v3)'!V55</f>
        <v>0</v>
      </c>
      <c r="O53" s="185">
        <f>'04.07 (v3)'!W55</f>
        <v>0</v>
      </c>
      <c r="P53" s="291">
        <f>'04.07 (v3)'!X55</f>
        <v>0</v>
      </c>
      <c r="Q53" s="292">
        <f>'04.07 (v3)'!Y55</f>
        <v>0</v>
      </c>
      <c r="R53" s="537">
        <f>'04.07 (v3)'!AB55</f>
        <v>0</v>
      </c>
      <c r="S53" s="538"/>
      <c r="T53" s="538"/>
      <c r="U53" s="538"/>
      <c r="V53" s="538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hidden="1" customHeight="1" x14ac:dyDescent="0.25">
      <c r="A54" s="173">
        <f>'04.07 (v3)'!A56</f>
        <v>0</v>
      </c>
      <c r="B54" s="252">
        <f>'04.07 (v3)'!F56</f>
        <v>0</v>
      </c>
      <c r="C54" s="174">
        <f>'04.07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'04.07 (v3)'!P56</f>
        <v>0</v>
      </c>
      <c r="J54" s="180">
        <f t="shared" si="14"/>
        <v>0</v>
      </c>
      <c r="K54" s="181">
        <f>'04.07 (v3)'!Z56</f>
        <v>0</v>
      </c>
      <c r="L54" s="182">
        <f>'04.07 (v3)'!T56</f>
        <v>0</v>
      </c>
      <c r="M54" s="183">
        <f>'04.07 (v3)'!U56</f>
        <v>0</v>
      </c>
      <c r="N54" s="184">
        <f>'04.07 (v3)'!V56</f>
        <v>0</v>
      </c>
      <c r="O54" s="185">
        <f>'04.07 (v3)'!W56</f>
        <v>0</v>
      </c>
      <c r="P54" s="291">
        <f>'04.07 (v3)'!X56</f>
        <v>0</v>
      </c>
      <c r="Q54" s="292">
        <f>'04.07 (v3)'!Y56</f>
        <v>0</v>
      </c>
      <c r="R54" s="537">
        <f>'04.07 (v3)'!AB56</f>
        <v>0</v>
      </c>
      <c r="S54" s="538"/>
      <c r="T54" s="538"/>
      <c r="U54" s="538"/>
      <c r="V54" s="538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hidden="1" customHeight="1" x14ac:dyDescent="0.25">
      <c r="A55" s="70">
        <v>0.41666666666666669</v>
      </c>
      <c r="B55" s="74" t="str">
        <f>'04.07 (v2)'!F58</f>
        <v>Joy</v>
      </c>
      <c r="C55" s="76" t="s">
        <v>10</v>
      </c>
      <c r="D55" s="77" t="s">
        <v>10</v>
      </c>
      <c r="E55" s="176" t="s">
        <v>10</v>
      </c>
      <c r="F55" s="255" t="s">
        <v>10</v>
      </c>
      <c r="G55" s="255" t="s">
        <v>10</v>
      </c>
      <c r="H55" s="178" t="s">
        <v>10</v>
      </c>
      <c r="I55" s="179" t="s">
        <v>10</v>
      </c>
      <c r="J55" s="180" t="e">
        <f t="shared" ref="J55:J57" si="15">IF(ISBLANK(I55),-90,(-((I55)-SUM(L55:Q55,K55))))</f>
        <v>#VALUE!</v>
      </c>
      <c r="K55" s="253" t="s">
        <v>10</v>
      </c>
      <c r="L55" s="254" t="s">
        <v>10</v>
      </c>
      <c r="M55" s="255" t="s">
        <v>10</v>
      </c>
      <c r="N55" s="256" t="s">
        <v>10</v>
      </c>
      <c r="O55" s="257" t="s">
        <v>10</v>
      </c>
      <c r="P55" s="254" t="s">
        <v>10</v>
      </c>
      <c r="Q55" s="258" t="s">
        <v>10</v>
      </c>
      <c r="R55" s="535" t="s">
        <v>66</v>
      </c>
      <c r="S55" s="536"/>
      <c r="T55" s="536"/>
      <c r="U55" s="536"/>
      <c r="V55" s="536"/>
      <c r="W55" s="190" t="s">
        <v>10</v>
      </c>
      <c r="X55" s="304" t="s">
        <v>10</v>
      </c>
      <c r="Y55" s="305" t="s">
        <v>10</v>
      </c>
      <c r="Z55" s="306" t="s">
        <v>10</v>
      </c>
      <c r="AA55" s="307" t="s">
        <v>10</v>
      </c>
      <c r="AB55" s="308" t="s">
        <v>10</v>
      </c>
      <c r="AC55" s="309" t="s">
        <v>10</v>
      </c>
      <c r="AD55" s="310" t="s">
        <v>10</v>
      </c>
      <c r="AE55" s="311" t="s">
        <v>10</v>
      </c>
      <c r="AF55" s="312" t="s">
        <v>10</v>
      </c>
      <c r="AG55" s="313" t="s">
        <v>10</v>
      </c>
      <c r="AH55" s="314" t="s">
        <v>10</v>
      </c>
      <c r="AI55" s="315" t="s">
        <v>10</v>
      </c>
    </row>
    <row r="56" spans="1:35" s="186" customFormat="1" ht="26.25" hidden="1" customHeight="1" x14ac:dyDescent="0.25">
      <c r="A56" s="83" t="s">
        <v>36</v>
      </c>
      <c r="B56" s="88" t="str">
        <f>'04.07 (v2)'!F64</f>
        <v>Ted,Cliff</v>
      </c>
      <c r="C56" s="90" t="s">
        <v>10</v>
      </c>
      <c r="D56" s="91" t="s">
        <v>10</v>
      </c>
      <c r="E56" s="176" t="s">
        <v>10</v>
      </c>
      <c r="F56" s="244" t="s">
        <v>10</v>
      </c>
      <c r="G56" s="244" t="s">
        <v>10</v>
      </c>
      <c r="H56" s="178" t="s">
        <v>10</v>
      </c>
      <c r="I56" s="245" t="s">
        <v>10</v>
      </c>
      <c r="J56" s="180" t="e">
        <f t="shared" si="15"/>
        <v>#VALUE!</v>
      </c>
      <c r="K56" s="246" t="s">
        <v>10</v>
      </c>
      <c r="L56" s="247" t="s">
        <v>10</v>
      </c>
      <c r="M56" s="244" t="s">
        <v>10</v>
      </c>
      <c r="N56" s="248" t="s">
        <v>10</v>
      </c>
      <c r="O56" s="249" t="s">
        <v>10</v>
      </c>
      <c r="P56" s="247" t="s">
        <v>10</v>
      </c>
      <c r="Q56" s="250" t="s">
        <v>10</v>
      </c>
      <c r="R56" s="533" t="s">
        <v>66</v>
      </c>
      <c r="S56" s="534"/>
      <c r="T56" s="534"/>
      <c r="U56" s="534"/>
      <c r="V56" s="534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49.5" hidden="1" customHeight="1" x14ac:dyDescent="0.25">
      <c r="A57" s="242"/>
      <c r="B57" s="251"/>
      <c r="C57" s="187" t="s">
        <v>10</v>
      </c>
      <c r="D57" s="188" t="s">
        <v>10</v>
      </c>
      <c r="E57" s="176" t="s">
        <v>10</v>
      </c>
      <c r="F57" s="189" t="s">
        <v>10</v>
      </c>
      <c r="G57" s="190" t="s">
        <v>10</v>
      </c>
      <c r="H57" s="178" t="s">
        <v>10</v>
      </c>
      <c r="I57" s="191" t="s">
        <v>10</v>
      </c>
      <c r="J57" s="180" t="e">
        <f t="shared" si="15"/>
        <v>#VALUE!</v>
      </c>
      <c r="K57" s="192" t="s">
        <v>10</v>
      </c>
      <c r="L57" s="193" t="s">
        <v>10</v>
      </c>
      <c r="M57" s="194" t="s">
        <v>10</v>
      </c>
      <c r="N57" s="195" t="s">
        <v>10</v>
      </c>
      <c r="O57" s="196" t="s">
        <v>10</v>
      </c>
      <c r="P57" s="193" t="s">
        <v>10</v>
      </c>
      <c r="Q57" s="197" t="s">
        <v>10</v>
      </c>
      <c r="R57" s="527"/>
      <c r="S57" s="528"/>
      <c r="T57" s="528"/>
      <c r="U57" s="528"/>
      <c r="V57" s="528"/>
      <c r="W57" s="190"/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ht="7.5" customHeight="1" thickBot="1" x14ac:dyDescent="0.3">
      <c r="A58" s="198"/>
      <c r="B58" s="199"/>
      <c r="C58" s="200"/>
      <c r="D58" s="201"/>
      <c r="E58" s="202">
        <v>0</v>
      </c>
      <c r="F58" s="203"/>
      <c r="G58" s="203"/>
      <c r="H58" s="204">
        <v>0</v>
      </c>
      <c r="I58" s="205"/>
      <c r="J58" s="206"/>
      <c r="K58" s="207"/>
      <c r="L58" s="208"/>
      <c r="M58" s="203"/>
      <c r="N58" s="209"/>
      <c r="O58" s="210"/>
      <c r="P58" s="211"/>
      <c r="Q58" s="212"/>
      <c r="R58" s="529"/>
      <c r="S58" s="530"/>
      <c r="T58" s="530"/>
      <c r="U58" s="530"/>
      <c r="V58" s="530"/>
      <c r="W58" s="243"/>
      <c r="X58" s="280"/>
      <c r="Y58" s="282"/>
      <c r="Z58" s="281"/>
      <c r="AA58" s="243"/>
      <c r="AB58" s="280"/>
      <c r="AC58" s="282"/>
      <c r="AD58" s="281"/>
      <c r="AE58" s="243"/>
      <c r="AF58" s="280"/>
      <c r="AG58" s="282"/>
      <c r="AH58" s="281"/>
      <c r="AI58" s="243"/>
    </row>
    <row r="59" spans="1:35" s="213" customFormat="1" ht="30.75" customHeight="1" x14ac:dyDescent="0.25">
      <c r="B59" s="214"/>
      <c r="D59" s="215"/>
      <c r="E59" s="216">
        <f>SUM(E2:E58)</f>
        <v>198</v>
      </c>
      <c r="F59" s="217">
        <f>SUM(F2:F58)</f>
        <v>10</v>
      </c>
      <c r="G59" s="217">
        <f>SUM(G2:G58)</f>
        <v>6</v>
      </c>
      <c r="H59" s="218">
        <f>E59-F59-G59</f>
        <v>182</v>
      </c>
      <c r="I59" s="260">
        <f t="shared" ref="I59:Q59" si="16">SUM(I2:I58)</f>
        <v>189</v>
      </c>
      <c r="J59" s="219" t="e">
        <f t="shared" si="16"/>
        <v>#VALUE!</v>
      </c>
      <c r="K59" s="220">
        <f t="shared" si="16"/>
        <v>88</v>
      </c>
      <c r="L59" s="221">
        <f t="shared" si="16"/>
        <v>0</v>
      </c>
      <c r="M59" s="222">
        <f t="shared" si="16"/>
        <v>36</v>
      </c>
      <c r="N59" s="223">
        <f t="shared" si="16"/>
        <v>64</v>
      </c>
      <c r="O59" s="224">
        <f t="shared" si="16"/>
        <v>4</v>
      </c>
      <c r="P59" s="225">
        <f t="shared" si="16"/>
        <v>5</v>
      </c>
      <c r="Q59" s="222">
        <f t="shared" si="16"/>
        <v>2</v>
      </c>
      <c r="R59" s="226">
        <f>SUM(L59:Q59)</f>
        <v>111</v>
      </c>
      <c r="S59" s="531" t="s">
        <v>61</v>
      </c>
      <c r="T59" s="532"/>
      <c r="U59" s="532"/>
      <c r="V59" s="532"/>
      <c r="W59" s="321">
        <f>SUM(W2:W58)</f>
        <v>0</v>
      </c>
      <c r="X59" s="304">
        <f>SUM(X2:X58)</f>
        <v>0</v>
      </c>
      <c r="Y59" s="305" t="s">
        <v>74</v>
      </c>
      <c r="Z59" s="306">
        <f>SUM(Z2:Z58)</f>
        <v>0</v>
      </c>
      <c r="AA59" s="316">
        <f>SUM(AA2:AA58)</f>
        <v>0</v>
      </c>
      <c r="AB59" s="308">
        <f>SUM(AB2:AB58)</f>
        <v>0</v>
      </c>
      <c r="AC59" s="309" t="s">
        <v>74</v>
      </c>
      <c r="AD59" s="310">
        <f>SUM(AD2:AD58)</f>
        <v>0</v>
      </c>
      <c r="AE59" s="317">
        <f>SUM(AE2:AE58)</f>
        <v>0</v>
      </c>
      <c r="AF59" s="318">
        <f>SUM(AF2:AF58)</f>
        <v>0</v>
      </c>
      <c r="AG59" s="313" t="s">
        <v>74</v>
      </c>
      <c r="AH59" s="319">
        <f>SUM(AH2:AH58)</f>
        <v>0</v>
      </c>
      <c r="AI59" s="320">
        <f>SUM(AI2:AI58)</f>
        <v>0</v>
      </c>
    </row>
    <row r="60" spans="1:35" ht="120.75" thickBot="1" x14ac:dyDescent="0.3">
      <c r="E60" s="278" t="s">
        <v>71</v>
      </c>
      <c r="F60" s="228" t="s">
        <v>62</v>
      </c>
      <c r="G60" s="228" t="s">
        <v>12</v>
      </c>
      <c r="H60" s="229" t="s">
        <v>49</v>
      </c>
      <c r="I60" s="261" t="s">
        <v>63</v>
      </c>
      <c r="J60" s="230" t="s">
        <v>51</v>
      </c>
      <c r="K60" s="231" t="s">
        <v>52</v>
      </c>
      <c r="L60" s="232" t="s">
        <v>53</v>
      </c>
      <c r="M60" s="233" t="s">
        <v>54</v>
      </c>
      <c r="N60" s="234" t="s">
        <v>55</v>
      </c>
      <c r="O60" s="235" t="s">
        <v>12</v>
      </c>
      <c r="P60" s="236" t="s">
        <v>64</v>
      </c>
      <c r="Q60" s="233" t="s">
        <v>11</v>
      </c>
      <c r="R60" s="237" t="s">
        <v>65</v>
      </c>
      <c r="S60" s="524"/>
      <c r="T60" s="525"/>
      <c r="U60" s="525"/>
      <c r="V60" s="526"/>
    </row>
    <row r="61" spans="1:35" s="227" customFormat="1" x14ac:dyDescent="0.25">
      <c r="A61"/>
      <c r="B61" s="22"/>
      <c r="I61" s="238">
        <f>I59+G59</f>
        <v>195</v>
      </c>
      <c r="J61" s="213"/>
      <c r="K61" s="239"/>
      <c r="M61" s="227">
        <f>L59+M59</f>
        <v>36</v>
      </c>
      <c r="R61" s="240"/>
      <c r="S61" s="240"/>
      <c r="T61" s="240"/>
      <c r="U61" s="240"/>
      <c r="V61" s="240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</row>
    <row r="62" spans="1:35" s="227" customFormat="1" x14ac:dyDescent="0.25">
      <c r="A62"/>
      <c r="B62" s="22"/>
      <c r="E62" s="241"/>
      <c r="I62" s="238"/>
      <c r="J62" s="213"/>
      <c r="K62" s="239"/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</sheetData>
  <mergeCells count="60">
    <mergeCell ref="R50:V50"/>
    <mergeCell ref="R51:V51"/>
    <mergeCell ref="R52:V52"/>
    <mergeCell ref="R53:V53"/>
    <mergeCell ref="R54:V54"/>
    <mergeCell ref="R45:V45"/>
    <mergeCell ref="R46:V46"/>
    <mergeCell ref="R47:V47"/>
    <mergeCell ref="R48:V48"/>
    <mergeCell ref="R49:V49"/>
    <mergeCell ref="R5:V5"/>
    <mergeCell ref="R1:V1"/>
    <mergeCell ref="R2:V2"/>
    <mergeCell ref="R3:V3"/>
    <mergeCell ref="R4:V4"/>
    <mergeCell ref="R17:V17"/>
    <mergeCell ref="R6:V6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29:V29"/>
    <mergeCell ref="R18:V18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55:V55"/>
    <mergeCell ref="R30:V30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S60:V60"/>
    <mergeCell ref="R57:V57"/>
    <mergeCell ref="R58:V58"/>
    <mergeCell ref="S59:V59"/>
    <mergeCell ref="R56:V56"/>
  </mergeCells>
  <conditionalFormatting sqref="J1:J60">
    <cfRule type="cellIs" dxfId="3" priority="1" stopIfTrue="1" operator="equal">
      <formula>-90</formula>
    </cfRule>
  </conditionalFormatting>
  <conditionalFormatting sqref="J3:J57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04.07 (v2)</vt:lpstr>
      <vt:lpstr>04.07 (v3)</vt:lpstr>
      <vt:lpstr>04.07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2024-04-09T18:10:41Z</cp:lastPrinted>
  <dcterms:created xsi:type="dcterms:W3CDTF">2010-01-10T05:59:46Z</dcterms:created>
  <dcterms:modified xsi:type="dcterms:W3CDTF">2024-04-09T18:11:10Z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