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74" documentId="13_ncr:1_{19D42525-7F6C-4D98-99A0-8765BA781283}" xr6:coauthVersionLast="47" xr6:coauthVersionMax="47" xr10:uidLastSave="{10C9666D-4232-4B05-B065-4A9676E5D990}"/>
  <bookViews>
    <workbookView xWindow="28680" yWindow="-120" windowWidth="29040" windowHeight="16440" activeTab="2" xr2:uid="{00000000-000D-0000-FFFF-FFFF00000000}"/>
  </bookViews>
  <sheets>
    <sheet name="Sheet2" sheetId="17" r:id="rId1"/>
    <sheet name="02.27 (v2)" sheetId="12" r:id="rId2"/>
    <sheet name="02.27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4" l="1"/>
  <c r="X13" i="14"/>
  <c r="K11" i="15"/>
  <c r="X11" i="15"/>
  <c r="K12" i="15"/>
  <c r="X10" i="15"/>
  <c r="K10" i="15"/>
  <c r="X12" i="15"/>
  <c r="X13" i="15"/>
  <c r="J4" i="15"/>
  <c r="J5" i="15"/>
  <c r="J7" i="15"/>
  <c r="J8" i="15"/>
  <c r="J9" i="15"/>
  <c r="J14" i="15"/>
  <c r="J3" i="15"/>
  <c r="X41" i="15" l="1"/>
  <c r="I13" i="15"/>
  <c r="I12" i="15"/>
  <c r="I11" i="15"/>
  <c r="I10" i="15"/>
  <c r="I6" i="15"/>
  <c r="D54" i="14"/>
  <c r="D11" i="15"/>
  <c r="D12" i="15"/>
  <c r="D13" i="15"/>
  <c r="D10" i="15"/>
  <c r="D6" i="15"/>
  <c r="C10" i="15"/>
  <c r="C11" i="15"/>
  <c r="C12" i="15"/>
  <c r="C13" i="15"/>
  <c r="C6" i="15"/>
  <c r="P15" i="14"/>
  <c r="P14" i="14"/>
  <c r="P13" i="14"/>
  <c r="P12" i="14"/>
  <c r="P8" i="14"/>
  <c r="R39" i="15" l="1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" i="15"/>
  <c r="R5" i="15"/>
  <c r="M7" i="14"/>
  <c r="M16" i="14"/>
  <c r="A1" i="14"/>
  <c r="J38" i="15"/>
  <c r="J37" i="15"/>
  <c r="R6" i="15"/>
  <c r="A4" i="15"/>
  <c r="A5" i="15"/>
  <c r="A6" i="15"/>
  <c r="E6" i="15"/>
  <c r="H6" i="15" s="1"/>
  <c r="L6" i="15"/>
  <c r="M6" i="15"/>
  <c r="N6" i="15"/>
  <c r="O6" i="15"/>
  <c r="A7" i="15"/>
  <c r="A8" i="15"/>
  <c r="A9" i="15"/>
  <c r="A10" i="15"/>
  <c r="E10" i="15"/>
  <c r="H10" i="15" s="1"/>
  <c r="L10" i="15"/>
  <c r="M10" i="15"/>
  <c r="N10" i="15"/>
  <c r="O10" i="15"/>
  <c r="A11" i="15"/>
  <c r="E11" i="15"/>
  <c r="H11" i="15" s="1"/>
  <c r="L11" i="15"/>
  <c r="M11" i="15"/>
  <c r="N11" i="15"/>
  <c r="O11" i="15"/>
  <c r="A12" i="15"/>
  <c r="E12" i="15"/>
  <c r="H12" i="15" s="1"/>
  <c r="L12" i="15"/>
  <c r="J12" i="15" s="1"/>
  <c r="M12" i="15"/>
  <c r="N12" i="15"/>
  <c r="O12" i="15"/>
  <c r="A13" i="15"/>
  <c r="E13" i="15"/>
  <c r="H13" i="15" s="1"/>
  <c r="L13" i="15"/>
  <c r="M13" i="15"/>
  <c r="O13" i="15"/>
  <c r="A14" i="15"/>
  <c r="A15" i="15"/>
  <c r="C15" i="15"/>
  <c r="E15" i="15"/>
  <c r="H15" i="15" s="1"/>
  <c r="J15" i="15"/>
  <c r="K15" i="15"/>
  <c r="L15" i="15"/>
  <c r="M15" i="15"/>
  <c r="N15" i="15"/>
  <c r="O15" i="15"/>
  <c r="A16" i="15"/>
  <c r="C16" i="15"/>
  <c r="E16" i="15"/>
  <c r="H16" i="15" s="1"/>
  <c r="J16" i="15"/>
  <c r="K16" i="15"/>
  <c r="L16" i="15"/>
  <c r="M16" i="15"/>
  <c r="N16" i="15"/>
  <c r="O16" i="15"/>
  <c r="A17" i="15"/>
  <c r="C17" i="15"/>
  <c r="E17" i="15"/>
  <c r="H17" i="15" s="1"/>
  <c r="J17" i="15"/>
  <c r="K17" i="15"/>
  <c r="L17" i="15"/>
  <c r="M17" i="15"/>
  <c r="N17" i="15"/>
  <c r="O17" i="15"/>
  <c r="A18" i="15"/>
  <c r="C18" i="15"/>
  <c r="E18" i="15"/>
  <c r="H18" i="15" s="1"/>
  <c r="J18" i="15"/>
  <c r="K18" i="15"/>
  <c r="L18" i="15"/>
  <c r="M18" i="15"/>
  <c r="N18" i="15"/>
  <c r="O18" i="15"/>
  <c r="A19" i="15"/>
  <c r="C19" i="15"/>
  <c r="E19" i="15"/>
  <c r="H19" i="15" s="1"/>
  <c r="J19" i="15"/>
  <c r="K19" i="15"/>
  <c r="L19" i="15"/>
  <c r="M19" i="15"/>
  <c r="N19" i="15"/>
  <c r="O19" i="15"/>
  <c r="A20" i="15"/>
  <c r="C20" i="15"/>
  <c r="E20" i="15"/>
  <c r="H20" i="15" s="1"/>
  <c r="J20" i="15"/>
  <c r="K20" i="15"/>
  <c r="L20" i="15"/>
  <c r="M20" i="15"/>
  <c r="N20" i="15"/>
  <c r="O20" i="15"/>
  <c r="A21" i="15"/>
  <c r="C21" i="15"/>
  <c r="E21" i="15"/>
  <c r="H21" i="15" s="1"/>
  <c r="J21" i="15"/>
  <c r="K21" i="15"/>
  <c r="L21" i="15"/>
  <c r="M21" i="15"/>
  <c r="N21" i="15"/>
  <c r="O21" i="15"/>
  <c r="A22" i="15"/>
  <c r="C22" i="15"/>
  <c r="E22" i="15"/>
  <c r="H22" i="15" s="1"/>
  <c r="J22" i="15"/>
  <c r="K22" i="15"/>
  <c r="L22" i="15"/>
  <c r="M22" i="15"/>
  <c r="N22" i="15"/>
  <c r="O22" i="15"/>
  <c r="A23" i="15"/>
  <c r="C23" i="15"/>
  <c r="E23" i="15"/>
  <c r="H23" i="15" s="1"/>
  <c r="J23" i="15"/>
  <c r="K23" i="15"/>
  <c r="L23" i="15"/>
  <c r="M23" i="15"/>
  <c r="N23" i="15"/>
  <c r="O23" i="15"/>
  <c r="A24" i="15"/>
  <c r="C24" i="15"/>
  <c r="E24" i="15"/>
  <c r="H24" i="15" s="1"/>
  <c r="J24" i="15"/>
  <c r="K24" i="15"/>
  <c r="L24" i="15"/>
  <c r="M24" i="15"/>
  <c r="N24" i="15"/>
  <c r="O24" i="15"/>
  <c r="A25" i="15"/>
  <c r="C25" i="15"/>
  <c r="E25" i="15"/>
  <c r="H25" i="15" s="1"/>
  <c r="J25" i="15"/>
  <c r="K25" i="15"/>
  <c r="L25" i="15"/>
  <c r="M25" i="15"/>
  <c r="N25" i="15"/>
  <c r="O25" i="15"/>
  <c r="A26" i="15"/>
  <c r="C26" i="15"/>
  <c r="E26" i="15"/>
  <c r="H26" i="15" s="1"/>
  <c r="J26" i="15"/>
  <c r="K26" i="15"/>
  <c r="L26" i="15"/>
  <c r="M26" i="15"/>
  <c r="N26" i="15"/>
  <c r="O26" i="15"/>
  <c r="A27" i="15"/>
  <c r="C27" i="15"/>
  <c r="E27" i="15"/>
  <c r="H27" i="15" s="1"/>
  <c r="J27" i="15"/>
  <c r="K27" i="15"/>
  <c r="L27" i="15"/>
  <c r="M27" i="15"/>
  <c r="N27" i="15"/>
  <c r="O27" i="15"/>
  <c r="A28" i="15"/>
  <c r="C28" i="15"/>
  <c r="E28" i="15"/>
  <c r="H28" i="15" s="1"/>
  <c r="J28" i="15"/>
  <c r="K28" i="15"/>
  <c r="L28" i="15"/>
  <c r="M28" i="15"/>
  <c r="N28" i="15"/>
  <c r="O28" i="15"/>
  <c r="A29" i="15"/>
  <c r="C29" i="15"/>
  <c r="E29" i="15"/>
  <c r="H29" i="15"/>
  <c r="J29" i="15"/>
  <c r="K29" i="15"/>
  <c r="L29" i="15"/>
  <c r="M29" i="15"/>
  <c r="N29" i="15"/>
  <c r="O29" i="15"/>
  <c r="A30" i="15"/>
  <c r="C30" i="15"/>
  <c r="E30" i="15"/>
  <c r="H30" i="15" s="1"/>
  <c r="J30" i="15"/>
  <c r="K30" i="15"/>
  <c r="L30" i="15"/>
  <c r="M30" i="15"/>
  <c r="N30" i="15"/>
  <c r="O30" i="15"/>
  <c r="A31" i="15"/>
  <c r="C31" i="15"/>
  <c r="E31" i="15"/>
  <c r="H31" i="15" s="1"/>
  <c r="J31" i="15"/>
  <c r="K31" i="15"/>
  <c r="L31" i="15"/>
  <c r="M31" i="15"/>
  <c r="N31" i="15"/>
  <c r="O31" i="15"/>
  <c r="A32" i="15"/>
  <c r="C32" i="15"/>
  <c r="E32" i="15"/>
  <c r="H32" i="15" s="1"/>
  <c r="J32" i="15"/>
  <c r="K32" i="15"/>
  <c r="L32" i="15"/>
  <c r="M32" i="15"/>
  <c r="N32" i="15"/>
  <c r="O32" i="15"/>
  <c r="A33" i="15"/>
  <c r="C33" i="15"/>
  <c r="E33" i="15"/>
  <c r="H33" i="15" s="1"/>
  <c r="J33" i="15"/>
  <c r="K33" i="15"/>
  <c r="L33" i="15"/>
  <c r="M33" i="15"/>
  <c r="N33" i="15"/>
  <c r="O33" i="15"/>
  <c r="A34" i="15"/>
  <c r="C34" i="15"/>
  <c r="E34" i="15"/>
  <c r="H34" i="15" s="1"/>
  <c r="J34" i="15"/>
  <c r="K34" i="15"/>
  <c r="L34" i="15"/>
  <c r="M34" i="15"/>
  <c r="N34" i="15"/>
  <c r="O34" i="15"/>
  <c r="A35" i="15"/>
  <c r="C35" i="15"/>
  <c r="E35" i="15"/>
  <c r="H35" i="15" s="1"/>
  <c r="J35" i="15"/>
  <c r="K35" i="15"/>
  <c r="L35" i="15"/>
  <c r="M35" i="15"/>
  <c r="N35" i="15"/>
  <c r="O35" i="15"/>
  <c r="A36" i="15"/>
  <c r="C36" i="15"/>
  <c r="E36" i="15"/>
  <c r="H36" i="15" s="1"/>
  <c r="J36" i="15"/>
  <c r="K36" i="15"/>
  <c r="L36" i="15"/>
  <c r="M36" i="15"/>
  <c r="N36" i="15"/>
  <c r="O36" i="15"/>
  <c r="A17" i="14"/>
  <c r="B17" i="14"/>
  <c r="C17" i="14"/>
  <c r="D17" i="14"/>
  <c r="E17" i="14"/>
  <c r="F17" i="14"/>
  <c r="A18" i="14"/>
  <c r="B18" i="14"/>
  <c r="C18" i="14"/>
  <c r="D18" i="14"/>
  <c r="E18" i="14"/>
  <c r="F18" i="14"/>
  <c r="A19" i="14"/>
  <c r="B19" i="14"/>
  <c r="C19" i="14"/>
  <c r="D19" i="14"/>
  <c r="E19" i="14"/>
  <c r="F19" i="14"/>
  <c r="A20" i="14"/>
  <c r="B20" i="14"/>
  <c r="C20" i="14"/>
  <c r="D20" i="14"/>
  <c r="E20" i="14"/>
  <c r="F20" i="14"/>
  <c r="A21" i="14"/>
  <c r="B21" i="14"/>
  <c r="C21" i="14"/>
  <c r="D21" i="14"/>
  <c r="E21" i="14"/>
  <c r="F21" i="14"/>
  <c r="A22" i="14"/>
  <c r="B22" i="14"/>
  <c r="C22" i="14"/>
  <c r="D22" i="14"/>
  <c r="E22" i="14"/>
  <c r="F22" i="14"/>
  <c r="A23" i="14"/>
  <c r="B23" i="14"/>
  <c r="C23" i="14"/>
  <c r="D23" i="14"/>
  <c r="E23" i="14"/>
  <c r="F23" i="14"/>
  <c r="A24" i="14"/>
  <c r="B24" i="14"/>
  <c r="C24" i="14"/>
  <c r="D24" i="14"/>
  <c r="E24" i="14"/>
  <c r="F24" i="14"/>
  <c r="A25" i="14"/>
  <c r="B25" i="14"/>
  <c r="C25" i="14"/>
  <c r="D25" i="14"/>
  <c r="E25" i="14"/>
  <c r="F25" i="14"/>
  <c r="A26" i="14"/>
  <c r="B26" i="14"/>
  <c r="C26" i="14"/>
  <c r="D26" i="14"/>
  <c r="E26" i="14"/>
  <c r="F26" i="14"/>
  <c r="A27" i="14"/>
  <c r="B27" i="14"/>
  <c r="C27" i="14"/>
  <c r="D27" i="14"/>
  <c r="E27" i="14"/>
  <c r="F27" i="14"/>
  <c r="A28" i="14"/>
  <c r="B28" i="14"/>
  <c r="C28" i="14"/>
  <c r="D28" i="14"/>
  <c r="E28" i="14"/>
  <c r="F28" i="14"/>
  <c r="A29" i="14"/>
  <c r="B29" i="14"/>
  <c r="C29" i="14"/>
  <c r="D29" i="14"/>
  <c r="E29" i="14"/>
  <c r="F29" i="14"/>
  <c r="A30" i="14"/>
  <c r="B30" i="14"/>
  <c r="C30" i="14"/>
  <c r="D30" i="14"/>
  <c r="E30" i="14"/>
  <c r="F30" i="14"/>
  <c r="A31" i="14"/>
  <c r="B31" i="14"/>
  <c r="C31" i="14"/>
  <c r="D31" i="14"/>
  <c r="E31" i="14"/>
  <c r="F31" i="14"/>
  <c r="A32" i="14"/>
  <c r="B32" i="14"/>
  <c r="C32" i="14"/>
  <c r="D32" i="14"/>
  <c r="E32" i="14"/>
  <c r="F32" i="14"/>
  <c r="A33" i="14"/>
  <c r="B33" i="14"/>
  <c r="C33" i="14"/>
  <c r="D33" i="14"/>
  <c r="E33" i="14"/>
  <c r="F33" i="14"/>
  <c r="A34" i="14"/>
  <c r="B34" i="14"/>
  <c r="C34" i="14"/>
  <c r="D34" i="14"/>
  <c r="E34" i="14"/>
  <c r="F34" i="14"/>
  <c r="A35" i="14"/>
  <c r="B35" i="14"/>
  <c r="C35" i="14"/>
  <c r="D35" i="14"/>
  <c r="E35" i="14"/>
  <c r="F35" i="14"/>
  <c r="A36" i="14"/>
  <c r="B36" i="14"/>
  <c r="C36" i="14"/>
  <c r="D36" i="14"/>
  <c r="E36" i="14"/>
  <c r="F36" i="14"/>
  <c r="A37" i="14"/>
  <c r="B37" i="14"/>
  <c r="C37" i="14"/>
  <c r="D37" i="14"/>
  <c r="E37" i="14"/>
  <c r="F37" i="14"/>
  <c r="A38" i="14"/>
  <c r="B38" i="14"/>
  <c r="C38" i="14"/>
  <c r="D38" i="14"/>
  <c r="E38" i="14"/>
  <c r="F38" i="14"/>
  <c r="A3" i="15"/>
  <c r="W41" i="15"/>
  <c r="J13" i="15" l="1"/>
  <c r="J10" i="15"/>
  <c r="J6" i="15"/>
  <c r="J11" i="15"/>
  <c r="Y41" i="15"/>
  <c r="Z41" i="15" s="1"/>
  <c r="Q41" i="15"/>
  <c r="P41" i="15"/>
  <c r="G41" i="15"/>
  <c r="F41" i="15"/>
  <c r="J39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S15" i="14"/>
  <c r="G15" i="14"/>
  <c r="S14" i="14"/>
  <c r="G14" i="14"/>
  <c r="S13" i="14"/>
  <c r="G13" i="14"/>
  <c r="S12" i="14"/>
  <c r="G12" i="14"/>
  <c r="S8" i="14"/>
  <c r="G8" i="14"/>
  <c r="X51" i="14"/>
  <c r="W51" i="14"/>
  <c r="V51" i="14"/>
  <c r="U51" i="14"/>
  <c r="T51" i="14"/>
  <c r="R51" i="14"/>
  <c r="Q51" i="14"/>
  <c r="P51" i="14"/>
  <c r="R49" i="14"/>
  <c r="Q49" i="14"/>
  <c r="P49" i="14"/>
  <c r="X48" i="14"/>
  <c r="W48" i="14"/>
  <c r="V48" i="14"/>
  <c r="U48" i="14"/>
  <c r="T48" i="14"/>
  <c r="M48" i="14"/>
  <c r="J48" i="14"/>
  <c r="G48" i="14"/>
  <c r="M46" i="14"/>
  <c r="J46" i="14"/>
  <c r="G46" i="14"/>
  <c r="S38" i="14"/>
  <c r="M38" i="14"/>
  <c r="J38" i="14"/>
  <c r="G38" i="14"/>
  <c r="S37" i="14"/>
  <c r="M37" i="14"/>
  <c r="J37" i="14"/>
  <c r="G37" i="14"/>
  <c r="S36" i="14"/>
  <c r="M36" i="14"/>
  <c r="J36" i="14"/>
  <c r="G36" i="14"/>
  <c r="S35" i="14"/>
  <c r="M35" i="14"/>
  <c r="J35" i="14"/>
  <c r="G35" i="14"/>
  <c r="S34" i="14"/>
  <c r="M34" i="14"/>
  <c r="J34" i="14"/>
  <c r="G34" i="14"/>
  <c r="S33" i="14"/>
  <c r="M33" i="14"/>
  <c r="J33" i="14"/>
  <c r="G33" i="14"/>
  <c r="S32" i="14"/>
  <c r="M32" i="14"/>
  <c r="J32" i="14"/>
  <c r="G32" i="14"/>
  <c r="S31" i="14"/>
  <c r="M31" i="14"/>
  <c r="J31" i="14"/>
  <c r="G31" i="14"/>
  <c r="S30" i="14"/>
  <c r="M30" i="14"/>
  <c r="J30" i="14"/>
  <c r="G30" i="14"/>
  <c r="S29" i="14"/>
  <c r="M29" i="14"/>
  <c r="J29" i="14"/>
  <c r="G29" i="14"/>
  <c r="S28" i="14"/>
  <c r="M28" i="14"/>
  <c r="J28" i="14"/>
  <c r="G28" i="14"/>
  <c r="S27" i="14"/>
  <c r="M27" i="14"/>
  <c r="J27" i="14"/>
  <c r="G27" i="14"/>
  <c r="S26" i="14"/>
  <c r="M26" i="14"/>
  <c r="J26" i="14"/>
  <c r="G26" i="14"/>
  <c r="S25" i="14"/>
  <c r="M25" i="14"/>
  <c r="J25" i="14"/>
  <c r="G2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S18" i="12"/>
  <c r="S17" i="12"/>
  <c r="S16" i="12"/>
  <c r="S15" i="12"/>
  <c r="S14" i="12"/>
  <c r="S13" i="12"/>
  <c r="S12" i="12"/>
  <c r="S8" i="12"/>
  <c r="S7" i="12"/>
  <c r="Q70" i="12"/>
  <c r="J69" i="12"/>
  <c r="R70" i="12"/>
  <c r="P70" i="12"/>
  <c r="X69" i="12"/>
  <c r="W69" i="12"/>
  <c r="V69" i="12"/>
  <c r="U69" i="12"/>
  <c r="T69" i="12"/>
  <c r="M69" i="12"/>
  <c r="G69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J51" i="14" l="1"/>
  <c r="G51" i="14"/>
  <c r="M51" i="14"/>
  <c r="O54" i="14"/>
  <c r="T54" i="14"/>
  <c r="G54" i="14" l="1"/>
</calcChain>
</file>

<file path=xl/sharedStrings.xml><?xml version="1.0" encoding="utf-8"?>
<sst xmlns="http://schemas.openxmlformats.org/spreadsheetml/2006/main" count="1127" uniqueCount="130">
  <si>
    <t>Time</t>
  </si>
  <si>
    <t>Tour</t>
  </si>
  <si>
    <t>#</t>
  </si>
  <si>
    <t>VIP</t>
  </si>
  <si>
    <t>Public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</si>
  <si>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</si>
  <si>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</si>
  <si>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</si>
  <si>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</si>
  <si>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</si>
  <si>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</si>
  <si>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</si>
  <si>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</si>
  <si>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</si>
  <si>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</si>
  <si>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</si>
  <si>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</si>
  <si>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</si>
  <si>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</si>
  <si>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Notes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</si>
  <si>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</si>
  <si>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</si>
  <si>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</si>
  <si>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</si>
  <si>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</si>
  <si>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</si>
  <si>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</si>
  <si>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</si>
  <si>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</si>
  <si>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</si>
  <si>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</si>
  <si>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</si>
  <si>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</si>
  <si>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</si>
  <si>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</si>
  <si>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</si>
  <si>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</si>
  <si>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</si>
  <si>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</si>
  <si>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</si>
  <si>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</si>
  <si>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</si>
  <si>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</si>
  <si>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</si>
  <si>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</si>
  <si>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</si>
  <si>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</si>
  <si>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</si>
  <si>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</si>
  <si>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</si>
  <si>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</si>
  <si>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</si>
  <si>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</si>
  <si>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</si>
  <si>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</si>
  <si>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</si>
  <si>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</si>
  <si>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</si>
  <si>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</si>
  <si>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</si>
  <si>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</si>
  <si>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</si>
  <si>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</si>
  <si>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</si>
  <si>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</si>
  <si>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</si>
  <si>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</si>
  <si>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</si>
  <si>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</si>
  <si>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</si>
  <si>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</si>
  <si>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</si>
  <si>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Tuesday, February 27th</t>
  </si>
  <si>
    <t>Carter Junior High - KZ</t>
  </si>
  <si>
    <t>Group A, Lunches, No Photos</t>
  </si>
  <si>
    <t>Sandra</t>
  </si>
  <si>
    <t>Group B, Lunches, No Photos</t>
  </si>
  <si>
    <t>Suzanne</t>
  </si>
  <si>
    <t>Fort Worth Country Day - DW</t>
  </si>
  <si>
    <t>Group photo w/one copy per Group. 1 Hour EDU Tour.</t>
  </si>
  <si>
    <t>Brent</t>
  </si>
  <si>
    <t>Owner's Experience</t>
  </si>
  <si>
    <t xml:space="preserve">Sam </t>
  </si>
  <si>
    <t>Workman Junior High - KZ</t>
  </si>
  <si>
    <t>Group C, Lunches, No Photos</t>
  </si>
  <si>
    <t>Sam</t>
  </si>
  <si>
    <t>Caterpillar - MF</t>
  </si>
  <si>
    <t>Group photo in Cowboys Locker Room w/one copy per person.</t>
  </si>
  <si>
    <t>Mala, Ted, Maria, Sammye, Kim</t>
  </si>
  <si>
    <t>1</t>
  </si>
  <si>
    <t>Alexia</t>
  </si>
  <si>
    <t>5</t>
  </si>
  <si>
    <t>David - Lunches/LiteHouse</t>
  </si>
  <si>
    <t>2</t>
  </si>
  <si>
    <t>Debbie L</t>
  </si>
  <si>
    <t>6</t>
  </si>
  <si>
    <t>Cecilia - Lunches/LiteHouse</t>
  </si>
  <si>
    <t>3</t>
  </si>
  <si>
    <t>Randy</t>
  </si>
  <si>
    <t>7</t>
  </si>
  <si>
    <t>4</t>
  </si>
  <si>
    <t>Peggy - JJ Exp.</t>
  </si>
  <si>
    <t>8</t>
  </si>
  <si>
    <t>Captain</t>
  </si>
  <si>
    <t>Sarge</t>
  </si>
  <si>
    <t>Breaks</t>
  </si>
  <si>
    <t>9</t>
  </si>
  <si>
    <t>13</t>
  </si>
  <si>
    <t>10</t>
  </si>
  <si>
    <t>14</t>
  </si>
  <si>
    <t>11</t>
  </si>
  <si>
    <t>15</t>
  </si>
  <si>
    <t>12</t>
  </si>
  <si>
    <t>16</t>
  </si>
  <si>
    <t>greeter</t>
  </si>
  <si>
    <t>Will Call</t>
  </si>
  <si>
    <t>Name</t>
  </si>
  <si>
    <t>Left By</t>
  </si>
  <si>
    <t>Workman Junior High</t>
  </si>
  <si>
    <t>Fort Worth Country Day</t>
  </si>
  <si>
    <r>
      <rPr>
        <sz val="7"/>
        <color theme="1"/>
        <rFont val="Calibri"/>
        <family val="2"/>
        <scheme val="minor"/>
      </rPr>
      <t>1 Hour EDU Tour.</t>
    </r>
    <r>
      <rPr>
        <b/>
        <sz val="8"/>
        <color theme="1"/>
        <rFont val="Calibri"/>
        <family val="2"/>
        <scheme val="minor"/>
      </rPr>
      <t xml:space="preserve">
Group photo, one per</t>
    </r>
    <r>
      <rPr>
        <b/>
        <sz val="8"/>
        <color rgb="FFFF0000"/>
        <rFont val="Calibri"/>
        <family val="2"/>
        <scheme val="minor"/>
      </rPr>
      <t xml:space="preserve"> GROUP </t>
    </r>
  </si>
  <si>
    <r>
      <rPr>
        <sz val="7"/>
        <color theme="1"/>
        <rFont val="Calibri"/>
        <family val="2"/>
        <scheme val="minor"/>
      </rPr>
      <t>Group photo 
[Cowboys Locker Room]</t>
    </r>
    <r>
      <rPr>
        <b/>
        <sz val="8"/>
        <color theme="1"/>
        <rFont val="Calibri"/>
        <family val="2"/>
        <scheme val="minor"/>
      </rPr>
      <t xml:space="preserve"> 
w/ one copy per person.</t>
    </r>
  </si>
  <si>
    <t>3417-test photo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</si>
  <si>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25 ; Rastered 2637</t>
    </r>
  </si>
  <si>
    <t>SEE BELOW
Group VIP photo → [Locker Room]; 
Print → one 5x7 / person 
Printed 36, 40, 35, 37, 35; 
Rastered 2640, 2644, 2650, 2654, 2658</t>
  </si>
  <si>
    <t>&lt;&lt;SOLD 4 +0, THEN $10 charge????</t>
  </si>
  <si>
    <t>DOESNT MAKE SENSE [CAN ONLY BE 4+1, when +1 = additional charge…, but reported as 6 sales…</t>
  </si>
  <si>
    <t>NO PHOTOS</t>
  </si>
  <si>
    <t>was one group only one photo, SOLD 1+18</t>
  </si>
  <si>
    <t>.=9+20 ON POS :)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</si>
</sst>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12"/>
      <name val="Showcard Gothic"/>
      <family val="5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rgb="FF999999"/>
      <name val="Calibri"/>
      <family val="2"/>
    </font>
    <font>
      <b/>
      <sz val="7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7">
    <xf numFmtId="0" fontId="0" fillId="0" borderId="0" xfId="0"/>
    <xf numFmtId="0" fontId="0" fillId="2" borderId="0" xfId="0" applyFill="1"/>
    <xf numFmtId="0" fontId="10" fillId="0" borderId="0" xfId="0" applyFont="1" applyAlignment="1">
      <alignment vertical="center"/>
    </xf>
    <xf numFmtId="0" fontId="0" fillId="5" borderId="45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6" xfId="0" applyFont="1" applyFill="1" applyBorder="1" applyAlignment="1">
      <alignment horizontal="center" textRotation="90"/>
    </xf>
    <xf numFmtId="0" fontId="0" fillId="5" borderId="20" xfId="0" applyFill="1" applyBorder="1" applyAlignment="1">
      <alignment horizontal="center" wrapText="1"/>
    </xf>
    <xf numFmtId="0" fontId="7" fillId="5" borderId="46" xfId="0" applyFont="1" applyFill="1" applyBorder="1" applyAlignment="1">
      <alignment horizontal="center" textRotation="90"/>
    </xf>
    <xf numFmtId="0" fontId="14" fillId="5" borderId="47" xfId="0" applyFont="1" applyFill="1" applyBorder="1" applyAlignment="1">
      <alignment horizontal="center" wrapText="1"/>
    </xf>
    <xf numFmtId="0" fontId="7" fillId="5" borderId="9" xfId="0" applyFont="1" applyFill="1" applyBorder="1" applyAlignment="1">
      <alignment horizontal="center" textRotation="90"/>
    </xf>
    <xf numFmtId="49" fontId="0" fillId="4" borderId="33" xfId="0" applyNumberFormat="1" applyFill="1" applyBorder="1" applyAlignment="1">
      <alignment horizontal="right"/>
    </xf>
    <xf numFmtId="0" fontId="21" fillId="5" borderId="34" xfId="0" applyFont="1" applyFill="1" applyBorder="1" applyAlignment="1">
      <alignment horizontal="center" textRotation="90"/>
    </xf>
    <xf numFmtId="0" fontId="9" fillId="5" borderId="47" xfId="0" applyFont="1" applyFill="1" applyBorder="1" applyAlignment="1">
      <alignment horizontal="center"/>
    </xf>
    <xf numFmtId="20" fontId="10" fillId="6" borderId="47" xfId="0" applyNumberFormat="1" applyFont="1" applyFill="1" applyBorder="1" applyAlignment="1">
      <alignment horizontal="center" vertical="center"/>
    </xf>
    <xf numFmtId="0" fontId="7" fillId="5" borderId="50" xfId="0" applyFont="1" applyFill="1" applyBorder="1" applyAlignment="1">
      <alignment horizontal="center" textRotation="90"/>
    </xf>
    <xf numFmtId="0" fontId="7" fillId="5" borderId="25" xfId="0" applyFont="1" applyFill="1" applyBorder="1" applyAlignment="1">
      <alignment horizontal="center" textRotation="90"/>
    </xf>
    <xf numFmtId="20" fontId="4" fillId="6" borderId="46" xfId="0" applyNumberFormat="1" applyFont="1" applyFill="1" applyBorder="1" applyAlignment="1">
      <alignment horizontal="center" vertical="center"/>
    </xf>
    <xf numFmtId="0" fontId="12" fillId="6" borderId="4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20" fontId="0" fillId="2" borderId="46" xfId="0" applyNumberFormat="1" applyFill="1" applyBorder="1" applyAlignment="1">
      <alignment horizontal="center" vertical="center"/>
    </xf>
    <xf numFmtId="49" fontId="0" fillId="2" borderId="46" xfId="0" applyNumberForma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9" xfId="0" applyFill="1" applyBorder="1" applyAlignment="1">
      <alignment horizontal="center"/>
    </xf>
    <xf numFmtId="49" fontId="0" fillId="4" borderId="12" xfId="0" applyNumberFormat="1" applyFill="1" applyBorder="1" applyAlignment="1">
      <alignment horizontal="right"/>
    </xf>
    <xf numFmtId="49" fontId="0" fillId="4" borderId="13" xfId="0" applyNumberFormat="1" applyFill="1" applyBorder="1" applyAlignment="1">
      <alignment horizontal="right"/>
    </xf>
    <xf numFmtId="49" fontId="0" fillId="4" borderId="14" xfId="0" applyNumberFormat="1" applyFill="1" applyBorder="1" applyAlignment="1">
      <alignment horizontal="right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6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6" xfId="0" applyNumberFormat="1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wrapText="1"/>
    </xf>
    <xf numFmtId="20" fontId="10" fillId="7" borderId="47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49" fontId="0" fillId="13" borderId="2" xfId="0" applyNumberForma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/>
    </xf>
    <xf numFmtId="0" fontId="27" fillId="10" borderId="24" xfId="0" applyFont="1" applyFill="1" applyBorder="1" applyAlignment="1">
      <alignment horizontal="center"/>
    </xf>
    <xf numFmtId="0" fontId="27" fillId="12" borderId="36" xfId="0" applyFont="1" applyFill="1" applyBorder="1" applyAlignment="1">
      <alignment horizontal="center"/>
    </xf>
    <xf numFmtId="0" fontId="27" fillId="12" borderId="24" xfId="0" applyFont="1" applyFill="1" applyBorder="1" applyAlignment="1">
      <alignment horizontal="center"/>
    </xf>
    <xf numFmtId="20" fontId="0" fillId="9" borderId="46" xfId="0" applyNumberFormat="1" applyFill="1" applyBorder="1" applyAlignment="1">
      <alignment horizontal="center" vertical="center"/>
    </xf>
    <xf numFmtId="49" fontId="0" fillId="9" borderId="46" xfId="0" applyNumberFormat="1" applyFill="1" applyBorder="1" applyAlignment="1">
      <alignment horizontal="center" vertical="center"/>
    </xf>
    <xf numFmtId="20" fontId="0" fillId="13" borderId="46" xfId="0" applyNumberFormat="1" applyFill="1" applyBorder="1" applyAlignment="1">
      <alignment horizontal="center" vertical="center"/>
    </xf>
    <xf numFmtId="49" fontId="0" fillId="13" borderId="46" xfId="0" applyNumberFormat="1" applyFill="1" applyBorder="1" applyAlignment="1">
      <alignment horizontal="center" vertical="center"/>
    </xf>
    <xf numFmtId="0" fontId="24" fillId="8" borderId="55" xfId="0" applyFont="1" applyFill="1" applyBorder="1" applyAlignment="1">
      <alignment horizontal="center" wrapText="1"/>
    </xf>
    <xf numFmtId="0" fontId="24" fillId="11" borderId="55" xfId="0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26" fillId="4" borderId="23" xfId="0" applyFont="1" applyFill="1" applyBorder="1" applyAlignment="1">
      <alignment horizontal="center" wrapText="1"/>
    </xf>
    <xf numFmtId="0" fontId="5" fillId="4" borderId="23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28" fillId="4" borderId="37" xfId="0" applyFont="1" applyFill="1" applyBorder="1" applyAlignment="1">
      <alignment horizontal="center"/>
    </xf>
    <xf numFmtId="0" fontId="11" fillId="4" borderId="4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9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1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4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20" fontId="4" fillId="9" borderId="2" xfId="0" applyNumberFormat="1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0" fontId="4" fillId="13" borderId="2" xfId="0" applyNumberFormat="1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4" fillId="0" borderId="6" xfId="0" applyNumberFormat="1" applyFont="1" applyBorder="1" applyAlignment="1">
      <alignment horizontal="center" vertical="center"/>
    </xf>
    <xf numFmtId="20" fontId="4" fillId="0" borderId="46" xfId="0" applyNumberFormat="1" applyFon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0" borderId="46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/>
    </xf>
    <xf numFmtId="0" fontId="6" fillId="14" borderId="45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40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/>
    </xf>
    <xf numFmtId="20" fontId="10" fillId="14" borderId="47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6" xfId="0" applyNumberFormat="1" applyFont="1" applyFill="1" applyBorder="1" applyAlignment="1">
      <alignment horizontal="center" vertical="center"/>
    </xf>
    <xf numFmtId="20" fontId="4" fillId="14" borderId="46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 wrapText="1"/>
    </xf>
    <xf numFmtId="0" fontId="29" fillId="15" borderId="3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6" fillId="15" borderId="45" xfId="0" applyFont="1" applyFill="1" applyBorder="1" applyAlignment="1">
      <alignment horizontal="center" vertical="center" wrapText="1"/>
    </xf>
    <xf numFmtId="0" fontId="16" fillId="15" borderId="6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40" xfId="0" applyFont="1" applyFill="1" applyBorder="1" applyAlignment="1">
      <alignment horizontal="center" vertical="center"/>
    </xf>
    <xf numFmtId="0" fontId="12" fillId="15" borderId="11" xfId="0" applyFont="1" applyFill="1" applyBorder="1" applyAlignment="1">
      <alignment horizontal="center" vertical="center"/>
    </xf>
    <xf numFmtId="49" fontId="0" fillId="15" borderId="46" xfId="0" applyNumberFormat="1" applyFill="1" applyBorder="1" applyAlignment="1">
      <alignment horizontal="center" vertical="center"/>
    </xf>
    <xf numFmtId="20" fontId="10" fillId="15" borderId="47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6" xfId="0" applyNumberFormat="1" applyFont="1" applyFill="1" applyBorder="1" applyAlignment="1">
      <alignment horizontal="center" vertical="center"/>
    </xf>
    <xf numFmtId="20" fontId="4" fillId="15" borderId="46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6" xfId="0" applyNumberFormat="1" applyFill="1" applyBorder="1" applyAlignment="1">
      <alignment horizontal="center" vertical="center"/>
    </xf>
    <xf numFmtId="0" fontId="31" fillId="17" borderId="55" xfId="0" applyFont="1" applyFill="1" applyBorder="1" applyAlignment="1">
      <alignment horizontal="center" vertical="center"/>
    </xf>
    <xf numFmtId="0" fontId="27" fillId="16" borderId="36" xfId="0" applyFont="1" applyFill="1" applyBorder="1" applyAlignment="1">
      <alignment horizontal="center"/>
    </xf>
    <xf numFmtId="0" fontId="27" fillId="16" borderId="24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" fontId="0" fillId="9" borderId="46" xfId="0" applyNumberFormat="1" applyFill="1" applyBorder="1" applyAlignment="1">
      <alignment horizontal="center" vertical="center"/>
    </xf>
    <xf numFmtId="1" fontId="0" fillId="13" borderId="46" xfId="0" applyNumberFormat="1" applyFill="1" applyBorder="1" applyAlignment="1">
      <alignment horizontal="center" vertical="center"/>
    </xf>
    <xf numFmtId="1" fontId="0" fillId="16" borderId="46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1" fontId="0" fillId="4" borderId="14" xfId="0" applyNumberForma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wrapText="1"/>
    </xf>
    <xf numFmtId="0" fontId="1" fillId="5" borderId="20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8" fillId="4" borderId="44" xfId="0" applyFont="1" applyFill="1" applyBorder="1" applyAlignment="1">
      <alignment horizontal="center" wrapText="1"/>
    </xf>
    <xf numFmtId="0" fontId="14" fillId="5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14" fillId="15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4" fillId="4" borderId="23" xfId="0" applyFont="1" applyFill="1" applyBorder="1" applyAlignment="1">
      <alignment horizontal="center"/>
    </xf>
    <xf numFmtId="0" fontId="30" fillId="5" borderId="45" xfId="0" applyFont="1" applyFill="1" applyBorder="1" applyAlignment="1">
      <alignment horizontal="center"/>
    </xf>
    <xf numFmtId="0" fontId="30" fillId="0" borderId="3" xfId="0" applyFont="1" applyBorder="1" applyAlignment="1">
      <alignment horizontal="center" vertical="center"/>
    </xf>
    <xf numFmtId="0" fontId="30" fillId="14" borderId="3" xfId="0" applyFont="1" applyFill="1" applyBorder="1" applyAlignment="1">
      <alignment horizontal="center" vertical="center"/>
    </xf>
    <xf numFmtId="0" fontId="30" fillId="15" borderId="3" xfId="0" applyFont="1" applyFill="1" applyBorder="1" applyAlignment="1">
      <alignment horizontal="center" vertical="center"/>
    </xf>
    <xf numFmtId="0" fontId="30" fillId="6" borderId="3" xfId="0" applyFont="1" applyFill="1" applyBorder="1" applyAlignment="1">
      <alignment horizontal="center" vertical="center"/>
    </xf>
    <xf numFmtId="0" fontId="30" fillId="0" borderId="0" xfId="0" applyFont="1"/>
    <xf numFmtId="0" fontId="35" fillId="3" borderId="60" xfId="0" applyFont="1" applyFill="1" applyBorder="1" applyAlignment="1">
      <alignment horizontal="center" vertical="center" wrapText="1"/>
    </xf>
    <xf numFmtId="0" fontId="36" fillId="6" borderId="61" xfId="0" applyFont="1" applyFill="1" applyBorder="1" applyAlignment="1">
      <alignment horizontal="center" vertical="center" wrapText="1"/>
    </xf>
    <xf numFmtId="0" fontId="35" fillId="19" borderId="60" xfId="0" applyFont="1" applyFill="1" applyBorder="1" applyAlignment="1">
      <alignment horizontal="center" vertical="center" wrapText="1"/>
    </xf>
    <xf numFmtId="1" fontId="35" fillId="19" borderId="60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9" fillId="7" borderId="42" xfId="0" applyFont="1" applyFill="1" applyBorder="1" applyAlignment="1">
      <alignment horizontal="center"/>
    </xf>
    <xf numFmtId="0" fontId="39" fillId="7" borderId="65" xfId="0" applyFont="1" applyFill="1" applyBorder="1" applyAlignment="1">
      <alignment horizontal="center"/>
    </xf>
    <xf numFmtId="0" fontId="3" fillId="20" borderId="42" xfId="0" applyFont="1" applyFill="1" applyBorder="1" applyAlignment="1">
      <alignment horizontal="center" vertical="center" textRotation="90"/>
    </xf>
    <xf numFmtId="0" fontId="3" fillId="4" borderId="43" xfId="0" applyFont="1" applyFill="1" applyBorder="1" applyAlignment="1">
      <alignment horizontal="center" vertical="center" textRotation="90"/>
    </xf>
    <xf numFmtId="0" fontId="3" fillId="20" borderId="65" xfId="0" applyFont="1" applyFill="1" applyBorder="1" applyAlignment="1">
      <alignment horizontal="center" vertical="center" textRotation="90"/>
    </xf>
    <xf numFmtId="0" fontId="40" fillId="21" borderId="38" xfId="0" applyFont="1" applyFill="1" applyBorder="1" applyAlignment="1">
      <alignment horizontal="center" vertical="center" textRotation="90"/>
    </xf>
    <xf numFmtId="0" fontId="3" fillId="9" borderId="44" xfId="0" applyFont="1" applyFill="1" applyBorder="1" applyAlignment="1">
      <alignment horizontal="center" vertical="center" textRotation="90"/>
    </xf>
    <xf numFmtId="0" fontId="3" fillId="22" borderId="42" xfId="0" applyFont="1" applyFill="1" applyBorder="1" applyAlignment="1">
      <alignment horizontal="center" vertical="center" textRotation="90"/>
    </xf>
    <xf numFmtId="0" fontId="3" fillId="22" borderId="43" xfId="0" applyFont="1" applyFill="1" applyBorder="1" applyAlignment="1">
      <alignment horizontal="center" vertical="center" textRotation="90"/>
    </xf>
    <xf numFmtId="0" fontId="3" fillId="22" borderId="65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22" borderId="66" xfId="0" applyFont="1" applyFill="1" applyBorder="1" applyAlignment="1">
      <alignment horizontal="center" vertical="center" textRotation="90"/>
    </xf>
    <xf numFmtId="0" fontId="3" fillId="22" borderId="44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9" xfId="0" applyFont="1" applyFill="1" applyBorder="1" applyAlignment="1">
      <alignment vertical="center"/>
    </xf>
    <xf numFmtId="1" fontId="41" fillId="5" borderId="4" xfId="0" applyNumberFormat="1" applyFont="1" applyFill="1" applyBorder="1" applyAlignment="1">
      <alignment horizontal="center" vertical="center"/>
    </xf>
    <xf numFmtId="1" fontId="41" fillId="5" borderId="15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2" fillId="5" borderId="3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43" fillId="5" borderId="2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5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5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6" xfId="0" applyFont="1" applyFill="1" applyBorder="1" applyAlignment="1">
      <alignment horizontal="center" vertical="center"/>
    </xf>
    <xf numFmtId="1" fontId="4" fillId="9" borderId="6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20" borderId="4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5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49" fontId="0" fillId="5" borderId="10" xfId="0" applyNumberFormat="1" applyFill="1" applyBorder="1" applyAlignment="1">
      <alignment horizontal="center" vertical="center"/>
    </xf>
    <xf numFmtId="0" fontId="16" fillId="5" borderId="17" xfId="0" applyFont="1" applyFill="1" applyBorder="1" applyAlignment="1">
      <alignment vertical="center"/>
    </xf>
    <xf numFmtId="1" fontId="41" fillId="5" borderId="10" xfId="0" applyNumberFormat="1" applyFont="1" applyFill="1" applyBorder="1" applyAlignment="1">
      <alignment horizontal="center" vertical="center"/>
    </xf>
    <xf numFmtId="1" fontId="41" fillId="5" borderId="16" xfId="0" applyNumberFormat="1" applyFont="1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1" fontId="0" fillId="5" borderId="16" xfId="0" applyNumberForma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42" fillId="5" borderId="30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43" fillId="5" borderId="41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2" fillId="20" borderId="56" xfId="0" applyNumberFormat="1" applyFont="1" applyFill="1" applyBorder="1" applyAlignment="1">
      <alignment horizontal="center" vertical="center"/>
    </xf>
    <xf numFmtId="0" fontId="22" fillId="4" borderId="57" xfId="0" applyFont="1" applyFill="1" applyBorder="1" applyAlignment="1">
      <alignment horizontal="center" vertical="center"/>
    </xf>
    <xf numFmtId="1" fontId="22" fillId="20" borderId="69" xfId="0" applyNumberFormat="1" applyFont="1" applyFill="1" applyBorder="1" applyAlignment="1">
      <alignment horizontal="center" vertical="center"/>
    </xf>
    <xf numFmtId="0" fontId="40" fillId="21" borderId="55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22" borderId="56" xfId="0" applyFont="1" applyFill="1" applyBorder="1" applyAlignment="1">
      <alignment horizontal="center" vertical="center"/>
    </xf>
    <xf numFmtId="0" fontId="22" fillId="22" borderId="57" xfId="0" applyFont="1" applyFill="1" applyBorder="1" applyAlignment="1">
      <alignment horizontal="center" vertical="center"/>
    </xf>
    <xf numFmtId="0" fontId="22" fillId="22" borderId="69" xfId="0" applyFont="1" applyFill="1" applyBorder="1" applyAlignment="1">
      <alignment horizontal="center" vertical="center"/>
    </xf>
    <xf numFmtId="0" fontId="22" fillId="22" borderId="55" xfId="0" applyFont="1" applyFill="1" applyBorder="1" applyAlignment="1">
      <alignment horizontal="center" vertical="center"/>
    </xf>
    <xf numFmtId="0" fontId="22" fillId="22" borderId="40" xfId="0" applyFont="1" applyFill="1" applyBorder="1" applyAlignment="1">
      <alignment horizontal="center" vertical="center"/>
    </xf>
    <xf numFmtId="0" fontId="22" fillId="15" borderId="1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20" borderId="10" xfId="0" applyFont="1" applyFill="1" applyBorder="1" applyAlignment="1">
      <alignment horizontal="center" vertical="center" textRotation="90"/>
    </xf>
    <xf numFmtId="0" fontId="3" fillId="4" borderId="7" xfId="0" applyFont="1" applyFill="1" applyBorder="1" applyAlignment="1">
      <alignment horizontal="center" vertical="center" textRotation="90"/>
    </xf>
    <xf numFmtId="0" fontId="3" fillId="20" borderId="16" xfId="0" applyFont="1" applyFill="1" applyBorder="1" applyAlignment="1">
      <alignment horizontal="center" vertical="center" textRotation="90"/>
    </xf>
    <xf numFmtId="0" fontId="40" fillId="21" borderId="30" xfId="0" applyFont="1" applyFill="1" applyBorder="1" applyAlignment="1">
      <alignment horizontal="center" vertical="center" textRotation="90"/>
    </xf>
    <xf numFmtId="0" fontId="3" fillId="9" borderId="17" xfId="0" applyFont="1" applyFill="1" applyBorder="1" applyAlignment="1">
      <alignment horizontal="center" vertical="center" textRotation="90"/>
    </xf>
    <xf numFmtId="0" fontId="3" fillId="22" borderId="10" xfId="0" applyFont="1" applyFill="1" applyBorder="1" applyAlignment="1">
      <alignment horizontal="center" vertical="center" textRotation="90"/>
    </xf>
    <xf numFmtId="0" fontId="3" fillId="22" borderId="7" xfId="0" applyFont="1" applyFill="1" applyBorder="1" applyAlignment="1">
      <alignment horizontal="center" vertical="center" textRotation="90"/>
    </xf>
    <xf numFmtId="0" fontId="3" fillId="22" borderId="16" xfId="0" applyFont="1" applyFill="1" applyBorder="1" applyAlignment="1">
      <alignment horizontal="center" vertical="center" textRotation="90"/>
    </xf>
    <xf numFmtId="0" fontId="3" fillId="22" borderId="30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15" borderId="17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2" borderId="19" xfId="0" applyFont="1" applyFill="1" applyBorder="1"/>
    <xf numFmtId="0" fontId="0" fillId="0" borderId="0" xfId="0" applyAlignment="1">
      <alignment horizontal="left"/>
    </xf>
    <xf numFmtId="0" fontId="4" fillId="2" borderId="70" xfId="0" applyFont="1" applyFill="1" applyBorder="1" applyAlignment="1">
      <alignment horizontal="center"/>
    </xf>
    <xf numFmtId="0" fontId="4" fillId="2" borderId="71" xfId="0" applyFont="1" applyFill="1" applyBorder="1" applyAlignment="1">
      <alignment horizontal="center"/>
    </xf>
    <xf numFmtId="0" fontId="4" fillId="2" borderId="72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11" borderId="56" xfId="0" applyNumberFormat="1" applyFont="1" applyFill="1" applyBorder="1" applyAlignment="1">
      <alignment horizontal="center"/>
    </xf>
    <xf numFmtId="0" fontId="4" fillId="11" borderId="57" xfId="0" applyFont="1" applyFill="1" applyBorder="1" applyAlignment="1">
      <alignment horizontal="center"/>
    </xf>
    <xf numFmtId="0" fontId="27" fillId="11" borderId="11" xfId="0" applyFont="1" applyFill="1" applyBorder="1" applyAlignment="1">
      <alignment horizontal="center"/>
    </xf>
    <xf numFmtId="0" fontId="4" fillId="2" borderId="55" xfId="0" applyFont="1" applyFill="1" applyBorder="1"/>
    <xf numFmtId="20" fontId="4" fillId="3" borderId="56" xfId="0" applyNumberFormat="1" applyFont="1" applyFill="1" applyBorder="1" applyAlignment="1">
      <alignment horizontal="center"/>
    </xf>
    <xf numFmtId="0" fontId="4" fillId="8" borderId="57" xfId="0" applyFont="1" applyFill="1" applyBorder="1" applyAlignment="1">
      <alignment horizontal="center"/>
    </xf>
    <xf numFmtId="0" fontId="4" fillId="3" borderId="57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wrapText="1"/>
    </xf>
    <xf numFmtId="20" fontId="4" fillId="0" borderId="56" xfId="0" applyNumberFormat="1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20" fontId="4" fillId="2" borderId="56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7" fillId="2" borderId="11" xfId="0" applyFont="1" applyFill="1" applyBorder="1" applyAlignment="1">
      <alignment horizontal="center" wrapText="1"/>
    </xf>
    <xf numFmtId="0" fontId="27" fillId="0" borderId="11" xfId="0" applyFont="1" applyBorder="1" applyAlignment="1">
      <alignment horizontal="center"/>
    </xf>
    <xf numFmtId="0" fontId="4" fillId="2" borderId="58" xfId="0" applyFont="1" applyFill="1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2" borderId="8" xfId="0" applyNumberFormat="1" applyFont="1" applyFill="1" applyBorder="1" applyAlignment="1">
      <alignment horizontal="center"/>
    </xf>
    <xf numFmtId="49" fontId="4" fillId="0" borderId="5" xfId="0" applyNumberFormat="1" applyFont="1" applyBorder="1"/>
    <xf numFmtId="0" fontId="0" fillId="2" borderId="21" xfId="0" applyFill="1" applyBorder="1" applyAlignment="1">
      <alignment horizontal="left"/>
    </xf>
    <xf numFmtId="49" fontId="0" fillId="0" borderId="2" xfId="0" applyNumberFormat="1" applyBorder="1" applyAlignment="1">
      <alignment horizontal="center"/>
    </xf>
    <xf numFmtId="0" fontId="4" fillId="2" borderId="23" xfId="0" applyFont="1" applyFill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left"/>
    </xf>
    <xf numFmtId="49" fontId="4" fillId="0" borderId="6" xfId="0" applyNumberFormat="1" applyFont="1" applyBorder="1" applyAlignment="1">
      <alignment wrapText="1"/>
    </xf>
    <xf numFmtId="49" fontId="4" fillId="0" borderId="57" xfId="0" applyNumberFormat="1" applyFont="1" applyBorder="1" applyAlignment="1">
      <alignment horizontal="left"/>
    </xf>
    <xf numFmtId="49" fontId="4" fillId="2" borderId="6" xfId="0" applyNumberFormat="1" applyFont="1" applyFill="1" applyBorder="1"/>
    <xf numFmtId="49" fontId="48" fillId="0" borderId="4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left"/>
    </xf>
    <xf numFmtId="49" fontId="48" fillId="2" borderId="3" xfId="0" applyNumberFormat="1" applyFont="1" applyFill="1" applyBorder="1" applyAlignment="1">
      <alignment horizontal="center"/>
    </xf>
    <xf numFmtId="49" fontId="4" fillId="2" borderId="9" xfId="0" applyNumberFormat="1" applyFont="1" applyFill="1" applyBorder="1"/>
    <xf numFmtId="49" fontId="43" fillId="0" borderId="10" xfId="0" applyNumberFormat="1" applyFont="1" applyBorder="1" applyAlignment="1">
      <alignment horizontal="center"/>
    </xf>
    <xf numFmtId="0" fontId="0" fillId="0" borderId="28" xfId="0" applyBorder="1" applyAlignment="1">
      <alignment horizontal="left"/>
    </xf>
    <xf numFmtId="49" fontId="4" fillId="0" borderId="7" xfId="0" applyNumberFormat="1" applyFont="1" applyBorder="1" applyAlignment="1">
      <alignment horizontal="left"/>
    </xf>
    <xf numFmtId="49" fontId="43" fillId="0" borderId="7" xfId="0" applyNumberFormat="1" applyFont="1" applyBorder="1" applyAlignment="1">
      <alignment horizontal="center"/>
    </xf>
    <xf numFmtId="49" fontId="4" fillId="2" borderId="17" xfId="0" applyNumberFormat="1" applyFont="1" applyFill="1" applyBorder="1" applyAlignment="1">
      <alignment horizontal="left"/>
    </xf>
    <xf numFmtId="49" fontId="4" fillId="2" borderId="8" xfId="0" applyNumberFormat="1" applyFont="1" applyFill="1" applyBorder="1" applyAlignment="1">
      <alignment horizontal="left"/>
    </xf>
    <xf numFmtId="49" fontId="4" fillId="0" borderId="8" xfId="0" applyNumberFormat="1" applyFont="1" applyBorder="1" applyAlignment="1">
      <alignment horizontal="center"/>
    </xf>
    <xf numFmtId="49" fontId="4" fillId="0" borderId="11" xfId="0" applyNumberFormat="1" applyFont="1" applyBorder="1"/>
    <xf numFmtId="49" fontId="4" fillId="0" borderId="3" xfId="0" applyNumberFormat="1" applyFont="1" applyBorder="1" applyAlignment="1">
      <alignment horizontal="center"/>
    </xf>
    <xf numFmtId="49" fontId="4" fillId="0" borderId="6" xfId="0" applyNumberFormat="1" applyFont="1" applyBorder="1"/>
    <xf numFmtId="49" fontId="49" fillId="0" borderId="6" xfId="0" applyNumberFormat="1" applyFont="1" applyBorder="1"/>
    <xf numFmtId="49" fontId="4" fillId="2" borderId="67" xfId="0" applyNumberFormat="1" applyFont="1" applyFill="1" applyBorder="1" applyAlignment="1">
      <alignment horizontal="left"/>
    </xf>
    <xf numFmtId="49" fontId="4" fillId="0" borderId="67" xfId="0" applyNumberFormat="1" applyFont="1" applyBorder="1" applyAlignment="1">
      <alignment horizontal="left"/>
    </xf>
    <xf numFmtId="49" fontId="4" fillId="0" borderId="67" xfId="0" applyNumberFormat="1" applyFont="1" applyBorder="1" applyAlignment="1">
      <alignment horizontal="center"/>
    </xf>
    <xf numFmtId="49" fontId="4" fillId="0" borderId="9" xfId="0" applyNumberFormat="1" applyFont="1" applyBorder="1"/>
    <xf numFmtId="49" fontId="4" fillId="2" borderId="7" xfId="0" applyNumberFormat="1" applyFont="1" applyFill="1" applyBorder="1" applyAlignment="1">
      <alignment horizontal="left"/>
    </xf>
    <xf numFmtId="49" fontId="4" fillId="0" borderId="16" xfId="0" applyNumberFormat="1" applyFont="1" applyBorder="1" applyAlignment="1">
      <alignment horizontal="left"/>
    </xf>
    <xf numFmtId="49" fontId="48" fillId="0" borderId="7" xfId="0" applyNumberFormat="1" applyFont="1" applyBorder="1" applyAlignment="1">
      <alignment horizontal="center"/>
    </xf>
    <xf numFmtId="49" fontId="49" fillId="0" borderId="17" xfId="0" applyNumberFormat="1" applyFont="1" applyBorder="1"/>
    <xf numFmtId="0" fontId="50" fillId="0" borderId="0" xfId="0" applyFont="1"/>
    <xf numFmtId="0" fontId="0" fillId="0" borderId="18" xfId="0" applyBorder="1"/>
    <xf numFmtId="0" fontId="0" fillId="0" borderId="59" xfId="0" applyBorder="1"/>
    <xf numFmtId="0" fontId="0" fillId="0" borderId="12" xfId="0" applyBorder="1"/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20" fontId="0" fillId="0" borderId="56" xfId="0" applyNumberForma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11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49" fontId="0" fillId="14" borderId="46" xfId="0" applyNumberForma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6" xfId="0" applyNumberFormat="1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" fontId="4" fillId="14" borderId="6" xfId="0" applyNumberFormat="1" applyFont="1" applyFill="1" applyBorder="1" applyAlignment="1">
      <alignment horizontal="center" vertical="center"/>
    </xf>
    <xf numFmtId="0" fontId="4" fillId="14" borderId="20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46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23" borderId="2" xfId="0" applyFont="1" applyFill="1" applyBorder="1" applyAlignment="1">
      <alignment horizontal="center" vertical="center"/>
    </xf>
    <xf numFmtId="0" fontId="3" fillId="23" borderId="42" xfId="0" applyFont="1" applyFill="1" applyBorder="1" applyAlignment="1">
      <alignment horizontal="center" vertical="center" textRotation="90"/>
    </xf>
    <xf numFmtId="0" fontId="22" fillId="23" borderId="56" xfId="0" applyFont="1" applyFill="1" applyBorder="1" applyAlignment="1">
      <alignment horizontal="center" vertical="center"/>
    </xf>
    <xf numFmtId="0" fontId="3" fillId="23" borderId="10" xfId="0" applyFont="1" applyFill="1" applyBorder="1" applyAlignment="1">
      <alignment horizontal="center" vertical="center" textRotation="90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20" fontId="4" fillId="14" borderId="53" xfId="0" applyNumberFormat="1" applyFont="1" applyFill="1" applyBorder="1" applyAlignment="1">
      <alignment horizontal="center" vertical="center"/>
    </xf>
    <xf numFmtId="20" fontId="4" fillId="6" borderId="53" xfId="0" applyNumberFormat="1" applyFont="1" applyFill="1" applyBorder="1" applyAlignment="1">
      <alignment horizontal="center" vertical="center"/>
    </xf>
    <xf numFmtId="1" fontId="0" fillId="0" borderId="53" xfId="0" applyNumberFormat="1" applyBorder="1" applyAlignment="1">
      <alignment horizontal="center" vertical="center"/>
    </xf>
    <xf numFmtId="1" fontId="4" fillId="14" borderId="53" xfId="0" applyNumberFormat="1" applyFont="1" applyFill="1" applyBorder="1" applyAlignment="1">
      <alignment horizontal="center" vertical="center"/>
    </xf>
    <xf numFmtId="0" fontId="6" fillId="0" borderId="69" xfId="0" applyFont="1" applyBorder="1" applyAlignment="1">
      <alignment horizontal="center" vertical="center" wrapText="1"/>
    </xf>
    <xf numFmtId="0" fontId="52" fillId="6" borderId="46" xfId="0" applyFont="1" applyFill="1" applyBorder="1" applyAlignment="1">
      <alignment vertical="center" wrapText="1"/>
    </xf>
    <xf numFmtId="0" fontId="54" fillId="0" borderId="46" xfId="0" applyFont="1" applyBorder="1" applyAlignment="1">
      <alignment vertical="center" wrapText="1"/>
    </xf>
    <xf numFmtId="0" fontId="6" fillId="0" borderId="46" xfId="0" applyFont="1" applyBorder="1" applyAlignment="1">
      <alignment horizontal="center" vertical="center" wrapText="1"/>
    </xf>
    <xf numFmtId="0" fontId="53" fillId="0" borderId="46" xfId="0" applyFont="1" applyBorder="1" applyAlignment="1">
      <alignment vertical="center" wrapText="1"/>
    </xf>
    <xf numFmtId="0" fontId="53" fillId="6" borderId="46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/>
    </xf>
    <xf numFmtId="0" fontId="47" fillId="2" borderId="32" xfId="0" applyFont="1" applyFill="1" applyBorder="1" applyAlignment="1">
      <alignment horizontal="center"/>
    </xf>
    <xf numFmtId="0" fontId="47" fillId="2" borderId="33" xfId="0" applyFont="1" applyFill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7" fillId="0" borderId="49" xfId="0" applyFont="1" applyBorder="1" applyAlignment="1">
      <alignment horizontal="center" textRotation="90"/>
    </xf>
    <xf numFmtId="0" fontId="7" fillId="0" borderId="50" xfId="0" applyFont="1" applyBorder="1" applyAlignment="1">
      <alignment horizontal="center" textRotation="90"/>
    </xf>
    <xf numFmtId="0" fontId="7" fillId="0" borderId="51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wrapText="1"/>
    </xf>
    <xf numFmtId="0" fontId="7" fillId="0" borderId="52" xfId="0" applyFont="1" applyBorder="1" applyAlignment="1">
      <alignment horizontal="center" wrapText="1"/>
    </xf>
    <xf numFmtId="0" fontId="7" fillId="0" borderId="58" xfId="0" applyFont="1" applyBorder="1" applyAlignment="1">
      <alignment horizontal="center" wrapText="1"/>
    </xf>
    <xf numFmtId="0" fontId="24" fillId="8" borderId="52" xfId="0" applyFont="1" applyFill="1" applyBorder="1" applyAlignment="1">
      <alignment horizontal="center" wrapText="1"/>
    </xf>
    <xf numFmtId="0" fontId="24" fillId="8" borderId="58" xfId="0" applyFont="1" applyFill="1" applyBorder="1" applyAlignment="1">
      <alignment horizontal="center" wrapText="1"/>
    </xf>
    <xf numFmtId="0" fontId="31" fillId="17" borderId="52" xfId="0" applyFont="1" applyFill="1" applyBorder="1" applyAlignment="1">
      <alignment horizontal="center" vertical="center"/>
    </xf>
    <xf numFmtId="0" fontId="31" fillId="17" borderId="58" xfId="0" applyFont="1" applyFill="1" applyBorder="1" applyAlignment="1">
      <alignment horizontal="center" vertical="center"/>
    </xf>
    <xf numFmtId="0" fontId="25" fillId="13" borderId="22" xfId="0" applyFont="1" applyFill="1" applyBorder="1" applyAlignment="1">
      <alignment horizontal="center" textRotation="90"/>
    </xf>
    <xf numFmtId="0" fontId="25" fillId="13" borderId="56" xfId="0" applyFont="1" applyFill="1" applyBorder="1" applyAlignment="1">
      <alignment horizontal="center" textRotation="90"/>
    </xf>
    <xf numFmtId="0" fontId="20" fillId="11" borderId="0" xfId="0" applyFont="1" applyFill="1" applyAlignment="1">
      <alignment horizontal="center" vertical="center" wrapText="1"/>
    </xf>
    <xf numFmtId="0" fontId="20" fillId="11" borderId="48" xfId="0" applyFont="1" applyFill="1" applyBorder="1" applyAlignment="1">
      <alignment horizontal="center" vertical="center" wrapText="1"/>
    </xf>
    <xf numFmtId="0" fontId="25" fillId="11" borderId="35" xfId="0" applyFont="1" applyFill="1" applyBorder="1" applyAlignment="1">
      <alignment horizontal="center" textRotation="90"/>
    </xf>
    <xf numFmtId="0" fontId="25" fillId="11" borderId="46" xfId="0" applyFont="1" applyFill="1" applyBorder="1" applyAlignment="1">
      <alignment horizontal="center" textRotation="90"/>
    </xf>
    <xf numFmtId="0" fontId="25" fillId="11" borderId="30" xfId="0" applyFont="1" applyFill="1" applyBorder="1" applyAlignment="1">
      <alignment horizontal="center" textRotation="90"/>
    </xf>
    <xf numFmtId="0" fontId="24" fillId="11" borderId="52" xfId="0" applyFont="1" applyFill="1" applyBorder="1" applyAlignment="1">
      <alignment horizontal="center" vertical="center"/>
    </xf>
    <xf numFmtId="0" fontId="24" fillId="11" borderId="58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textRotation="90"/>
    </xf>
    <xf numFmtId="0" fontId="7" fillId="0" borderId="22" xfId="0" applyFont="1" applyBorder="1" applyAlignment="1">
      <alignment horizontal="center" textRotation="90"/>
    </xf>
    <xf numFmtId="0" fontId="7" fillId="0" borderId="43" xfId="0" applyFont="1" applyBorder="1" applyAlignment="1">
      <alignment horizontal="center" textRotation="90"/>
    </xf>
    <xf numFmtId="0" fontId="7" fillId="0" borderId="23" xfId="0" applyFont="1" applyBorder="1" applyAlignment="1">
      <alignment horizontal="center" textRotation="90"/>
    </xf>
    <xf numFmtId="0" fontId="7" fillId="0" borderId="44" xfId="0" applyFont="1" applyBorder="1" applyAlignment="1">
      <alignment horizontal="center" textRotation="90"/>
    </xf>
    <xf numFmtId="0" fontId="7" fillId="0" borderId="24" xfId="0" applyFont="1" applyBorder="1" applyAlignment="1">
      <alignment horizontal="center" textRotation="90"/>
    </xf>
    <xf numFmtId="0" fontId="7" fillId="0" borderId="55" xfId="0" applyFont="1" applyBorder="1" applyAlignment="1">
      <alignment horizontal="center"/>
    </xf>
    <xf numFmtId="0" fontId="25" fillId="8" borderId="35" xfId="0" applyFont="1" applyFill="1" applyBorder="1" applyAlignment="1">
      <alignment horizontal="center" textRotation="90"/>
    </xf>
    <xf numFmtId="0" fontId="25" fillId="8" borderId="46" xfId="0" applyFont="1" applyFill="1" applyBorder="1" applyAlignment="1">
      <alignment horizontal="center" textRotation="90"/>
    </xf>
    <xf numFmtId="0" fontId="25" fillId="8" borderId="30" xfId="0" applyFont="1" applyFill="1" applyBorder="1" applyAlignment="1">
      <alignment horizontal="center" textRotation="90"/>
    </xf>
    <xf numFmtId="0" fontId="33" fillId="17" borderId="35" xfId="0" applyFont="1" applyFill="1" applyBorder="1" applyAlignment="1">
      <alignment horizontal="center" textRotation="90"/>
    </xf>
    <xf numFmtId="0" fontId="33" fillId="17" borderId="46" xfId="0" applyFont="1" applyFill="1" applyBorder="1" applyAlignment="1">
      <alignment horizontal="center" textRotation="90"/>
    </xf>
    <xf numFmtId="0" fontId="33" fillId="17" borderId="30" xfId="0" applyFont="1" applyFill="1" applyBorder="1" applyAlignment="1">
      <alignment horizontal="center" textRotation="90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10" xfId="0" applyFont="1" applyBorder="1" applyAlignment="1">
      <alignment horizontal="center" textRotation="90"/>
    </xf>
    <xf numFmtId="0" fontId="7" fillId="0" borderId="39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7" fillId="0" borderId="41" xfId="0" applyFont="1" applyBorder="1" applyAlignment="1">
      <alignment horizontal="center" textRotation="90"/>
    </xf>
    <xf numFmtId="0" fontId="23" fillId="0" borderId="0" xfId="0" applyFont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0" fontId="23" fillId="0" borderId="28" xfId="0" applyFont="1" applyBorder="1" applyAlignment="1">
      <alignment horizontal="left" vertical="center"/>
    </xf>
    <xf numFmtId="0" fontId="23" fillId="0" borderId="29" xfId="0" applyFont="1" applyBorder="1" applyAlignment="1">
      <alignment horizontal="left" vertical="center"/>
    </xf>
    <xf numFmtId="0" fontId="22" fillId="0" borderId="18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5" fillId="9" borderId="22" xfId="0" applyFont="1" applyFill="1" applyBorder="1" applyAlignment="1">
      <alignment horizontal="center" textRotation="90"/>
    </xf>
    <xf numFmtId="0" fontId="25" fillId="9" borderId="56" xfId="0" applyFont="1" applyFill="1" applyBorder="1" applyAlignment="1">
      <alignment horizontal="center" textRotation="90"/>
    </xf>
    <xf numFmtId="0" fontId="20" fillId="8" borderId="0" xfId="0" applyFont="1" applyFill="1" applyAlignment="1">
      <alignment horizontal="center" vertical="center" wrapText="1"/>
    </xf>
    <xf numFmtId="0" fontId="20" fillId="8" borderId="48" xfId="0" applyFont="1" applyFill="1" applyBorder="1" applyAlignment="1">
      <alignment horizontal="center" vertical="center" wrapText="1"/>
    </xf>
    <xf numFmtId="0" fontId="25" fillId="18" borderId="22" xfId="0" applyFont="1" applyFill="1" applyBorder="1" applyAlignment="1">
      <alignment horizontal="center" textRotation="90"/>
    </xf>
    <xf numFmtId="0" fontId="25" fillId="18" borderId="56" xfId="0" applyFont="1" applyFill="1" applyBorder="1" applyAlignment="1">
      <alignment horizontal="center" textRotation="90"/>
    </xf>
    <xf numFmtId="0" fontId="32" fillId="17" borderId="0" xfId="0" applyFont="1" applyFill="1" applyAlignment="1">
      <alignment horizontal="center" vertical="center" wrapText="1"/>
    </xf>
    <xf numFmtId="0" fontId="32" fillId="17" borderId="48" xfId="0" applyFont="1" applyFill="1" applyBorder="1" applyAlignment="1">
      <alignment horizontal="center" vertical="center" wrapText="1"/>
    </xf>
    <xf numFmtId="0" fontId="36" fillId="19" borderId="62" xfId="0" applyFont="1" applyFill="1" applyBorder="1" applyAlignment="1">
      <alignment horizontal="center" vertical="center" wrapText="1"/>
    </xf>
    <xf numFmtId="0" fontId="36" fillId="19" borderId="63" xfId="0" applyFont="1" applyFill="1" applyBorder="1" applyAlignment="1">
      <alignment horizontal="center" vertical="center" wrapText="1"/>
    </xf>
    <xf numFmtId="0" fontId="36" fillId="19" borderId="64" xfId="0" applyFont="1" applyFill="1" applyBorder="1" applyAlignment="1">
      <alignment horizontal="center" vertical="center" wrapText="1"/>
    </xf>
    <xf numFmtId="0" fontId="44" fillId="2" borderId="59" xfId="0" applyFont="1" applyFill="1" applyBorder="1" applyAlignment="1">
      <alignment horizontal="left" vertical="top" wrapText="1"/>
    </xf>
    <xf numFmtId="0" fontId="44" fillId="2" borderId="28" xfId="0" applyFont="1" applyFill="1" applyBorder="1" applyAlignment="1">
      <alignment horizontal="left" vertical="top" wrapText="1"/>
    </xf>
    <xf numFmtId="0" fontId="44" fillId="2" borderId="29" xfId="0" applyFont="1" applyFill="1" applyBorder="1" applyAlignment="1">
      <alignment horizontal="left" vertical="top" wrapText="1"/>
    </xf>
    <xf numFmtId="0" fontId="45" fillId="6" borderId="53" xfId="0" applyFont="1" applyFill="1" applyBorder="1" applyAlignment="1">
      <alignment horizontal="left" vertical="center" wrapText="1"/>
    </xf>
    <xf numFmtId="0" fontId="45" fillId="6" borderId="47" xfId="0" applyFont="1" applyFill="1" applyBorder="1" applyAlignment="1">
      <alignment horizontal="left" vertical="center" wrapText="1"/>
    </xf>
    <xf numFmtId="0" fontId="44" fillId="5" borderId="54" xfId="0" applyFont="1" applyFill="1" applyBorder="1" applyAlignment="1">
      <alignment vertical="center"/>
    </xf>
    <xf numFmtId="0" fontId="44" fillId="5" borderId="68" xfId="0" applyFont="1" applyFill="1" applyBorder="1" applyAlignment="1">
      <alignment vertical="center"/>
    </xf>
    <xf numFmtId="0" fontId="44" fillId="2" borderId="18" xfId="0" applyFont="1" applyFill="1" applyBorder="1" applyAlignment="1">
      <alignment horizontal="left" vertical="top" wrapText="1"/>
    </xf>
    <xf numFmtId="0" fontId="44" fillId="2" borderId="26" xfId="0" applyFont="1" applyFill="1" applyBorder="1" applyAlignment="1">
      <alignment horizontal="left" vertical="top" wrapText="1"/>
    </xf>
    <xf numFmtId="0" fontId="45" fillId="15" borderId="53" xfId="0" applyFont="1" applyFill="1" applyBorder="1" applyAlignment="1">
      <alignment horizontal="left" vertical="center" wrapText="1"/>
    </xf>
    <xf numFmtId="0" fontId="45" fillId="15" borderId="47" xfId="0" applyFont="1" applyFill="1" applyBorder="1" applyAlignment="1">
      <alignment horizontal="left" vertical="center" wrapText="1"/>
    </xf>
    <xf numFmtId="0" fontId="45" fillId="14" borderId="53" xfId="0" applyFont="1" applyFill="1" applyBorder="1" applyAlignment="1">
      <alignment horizontal="left" vertical="center" wrapText="1"/>
    </xf>
    <xf numFmtId="0" fontId="45" fillId="14" borderId="47" xfId="0" applyFont="1" applyFill="1" applyBorder="1" applyAlignment="1">
      <alignment horizontal="left" vertical="center" wrapText="1"/>
    </xf>
    <xf numFmtId="0" fontId="45" fillId="0" borderId="53" xfId="0" applyFont="1" applyBorder="1" applyAlignment="1">
      <alignment horizontal="left" vertical="center" wrapText="1"/>
    </xf>
    <xf numFmtId="0" fontId="45" fillId="0" borderId="47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 textRotation="90"/>
    </xf>
    <xf numFmtId="0" fontId="3" fillId="0" borderId="47" xfId="0" applyFont="1" applyBorder="1" applyAlignment="1">
      <alignment horizontal="center" vertical="center" textRotation="90"/>
    </xf>
    <xf numFmtId="0" fontId="44" fillId="5" borderId="53" xfId="0" applyFont="1" applyFill="1" applyBorder="1" applyAlignment="1">
      <alignment vertical="center"/>
    </xf>
    <xf numFmtId="0" fontId="44" fillId="5" borderId="47" xfId="0" applyFont="1" applyFill="1" applyBorder="1" applyAlignment="1">
      <alignment vertical="center"/>
    </xf>
    <xf numFmtId="0" fontId="4" fillId="15" borderId="0" xfId="0" applyFont="1" applyFill="1"/>
    <xf numFmtId="0" fontId="43" fillId="15" borderId="3" xfId="0" applyFont="1" applyFill="1" applyBorder="1" applyAlignment="1">
      <alignment horizontal="center" vertical="center"/>
    </xf>
    <xf numFmtId="1" fontId="43" fillId="9" borderId="6" xfId="0" applyNumberFormat="1" applyFont="1" applyFill="1" applyBorder="1" applyAlignment="1">
      <alignment horizontal="center" vertical="center"/>
    </xf>
    <xf numFmtId="0" fontId="43" fillId="15" borderId="45" xfId="0" applyFont="1" applyFill="1" applyBorder="1" applyAlignment="1">
      <alignment horizontal="center" vertical="center"/>
    </xf>
    <xf numFmtId="0" fontId="55" fillId="15" borderId="53" xfId="0" applyFont="1" applyFill="1" applyBorder="1" applyAlignment="1">
      <alignment horizontal="left" vertical="center" wrapText="1"/>
    </xf>
    <xf numFmtId="0" fontId="55" fillId="15" borderId="47" xfId="0" applyFont="1" applyFill="1" applyBorder="1" applyAlignment="1">
      <alignment horizontal="left" vertical="center" wrapText="1"/>
    </xf>
    <xf numFmtId="0" fontId="55" fillId="15" borderId="53" xfId="0" applyFont="1" applyFill="1" applyBorder="1" applyAlignment="1">
      <alignment horizontal="left" vertical="center" wrapText="1"/>
    </xf>
    <xf numFmtId="0" fontId="30" fillId="14" borderId="46" xfId="0" applyFont="1" applyFill="1" applyBorder="1" applyAlignment="1">
      <alignment horizontal="center" vertical="center" wrapText="1"/>
    </xf>
    <xf numFmtId="1" fontId="38" fillId="0" borderId="2" xfId="0" applyNumberFormat="1" applyFont="1" applyBorder="1" applyAlignment="1">
      <alignment horizontal="center" vertical="center"/>
    </xf>
    <xf numFmtId="1" fontId="38" fillId="0" borderId="3" xfId="0" applyNumberFormat="1" applyFont="1" applyBorder="1" applyAlignment="1">
      <alignment horizontal="center" vertical="center"/>
    </xf>
    <xf numFmtId="1" fontId="38" fillId="0" borderId="6" xfId="0" applyNumberFormat="1" applyFont="1" applyBorder="1" applyAlignment="1">
      <alignment horizontal="center" vertical="center"/>
    </xf>
    <xf numFmtId="1" fontId="43" fillId="0" borderId="53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665E-CDCA-4AE3-B3A2-1A0329B8CA2D}">
  <dimension ref="A1:G34"/>
  <sheetViews>
    <sheetView zoomScaleNormal="100" workbookViewId="0">
      <selection activeCell="A3" sqref="A3:F14"/>
    </sheetView>
  </sheetViews>
  <sheetFormatPr defaultRowHeight="15" x14ac:dyDescent="0.25"/>
  <cols>
    <col min="1" max="1" width="7.7109375" bestFit="1" customWidth="1"/>
    <col min="2" max="2" width="28" customWidth="1"/>
    <col min="3" max="3" width="5.42578125" customWidth="1"/>
    <col min="4" max="4" width="7.5703125" customWidth="1"/>
    <col min="5" max="5" width="26.5703125" customWidth="1"/>
    <col min="6" max="6" width="15.140625" customWidth="1"/>
    <col min="7" max="7" width="19.5703125" style="283" customWidth="1"/>
  </cols>
  <sheetData>
    <row r="1" spans="1:7" ht="24.75" customHeight="1" thickBot="1" x14ac:dyDescent="0.3">
      <c r="A1" s="386" t="s">
        <v>72</v>
      </c>
      <c r="B1" s="387"/>
      <c r="C1" s="387"/>
      <c r="D1" s="387"/>
      <c r="E1" s="388"/>
      <c r="F1" s="282"/>
    </row>
    <row r="2" spans="1:7" ht="15.75" thickBot="1" x14ac:dyDescent="0.3">
      <c r="A2" s="284" t="s">
        <v>0</v>
      </c>
      <c r="B2" s="285" t="s">
        <v>18</v>
      </c>
      <c r="C2" s="285" t="s">
        <v>2</v>
      </c>
      <c r="D2" s="285" t="s">
        <v>1</v>
      </c>
      <c r="E2" s="286" t="s">
        <v>19</v>
      </c>
      <c r="F2" s="282" t="s">
        <v>17</v>
      </c>
      <c r="G2" s="287"/>
    </row>
    <row r="3" spans="1:7" ht="21" customHeight="1" x14ac:dyDescent="0.25">
      <c r="A3" s="288">
        <v>0.41666666666666669</v>
      </c>
      <c r="B3" s="289" t="s">
        <v>73</v>
      </c>
      <c r="C3" s="289">
        <v>15</v>
      </c>
      <c r="D3" s="289" t="s">
        <v>29</v>
      </c>
      <c r="E3" s="290" t="s">
        <v>74</v>
      </c>
      <c r="F3" s="291" t="s">
        <v>75</v>
      </c>
      <c r="G3" s="287"/>
    </row>
    <row r="4" spans="1:7" ht="21" customHeight="1" x14ac:dyDescent="0.25">
      <c r="A4" s="288">
        <v>0.41666666666666669</v>
      </c>
      <c r="B4" s="289" t="s">
        <v>73</v>
      </c>
      <c r="C4" s="289">
        <v>15</v>
      </c>
      <c r="D4" s="289" t="s">
        <v>29</v>
      </c>
      <c r="E4" s="290" t="s">
        <v>76</v>
      </c>
      <c r="F4" s="291" t="s">
        <v>77</v>
      </c>
      <c r="G4" s="287"/>
    </row>
    <row r="5" spans="1:7" ht="30" x14ac:dyDescent="0.25">
      <c r="A5" s="292">
        <v>0.4375</v>
      </c>
      <c r="B5" s="293" t="s">
        <v>78</v>
      </c>
      <c r="C5" s="294">
        <v>27</v>
      </c>
      <c r="D5" s="294" t="s">
        <v>6</v>
      </c>
      <c r="E5" s="295" t="s">
        <v>79</v>
      </c>
      <c r="F5" s="291" t="s">
        <v>80</v>
      </c>
      <c r="G5" s="287"/>
    </row>
    <row r="6" spans="1:7" ht="21" customHeight="1" x14ac:dyDescent="0.25">
      <c r="A6" s="296">
        <v>0.45833333333333331</v>
      </c>
      <c r="B6" s="297" t="s">
        <v>81</v>
      </c>
      <c r="C6" s="297">
        <v>25</v>
      </c>
      <c r="D6" s="297" t="s">
        <v>4</v>
      </c>
      <c r="E6" s="298"/>
      <c r="F6" s="291" t="s">
        <v>82</v>
      </c>
      <c r="G6" s="287"/>
    </row>
    <row r="7" spans="1:7" ht="21" customHeight="1" x14ac:dyDescent="0.25">
      <c r="A7" s="288">
        <v>0.5</v>
      </c>
      <c r="B7" s="289" t="s">
        <v>83</v>
      </c>
      <c r="C7" s="289">
        <v>20</v>
      </c>
      <c r="D7" s="289" t="s">
        <v>29</v>
      </c>
      <c r="E7" s="290" t="s">
        <v>74</v>
      </c>
      <c r="F7" s="291" t="s">
        <v>75</v>
      </c>
      <c r="G7" s="287"/>
    </row>
    <row r="8" spans="1:7" ht="21" customHeight="1" x14ac:dyDescent="0.25">
      <c r="A8" s="288">
        <v>0.5</v>
      </c>
      <c r="B8" s="289" t="s">
        <v>83</v>
      </c>
      <c r="C8" s="289">
        <v>20</v>
      </c>
      <c r="D8" s="289" t="s">
        <v>29</v>
      </c>
      <c r="E8" s="290" t="s">
        <v>76</v>
      </c>
      <c r="F8" s="291" t="s">
        <v>77</v>
      </c>
      <c r="G8" s="287"/>
    </row>
    <row r="9" spans="1:7" ht="21" customHeight="1" x14ac:dyDescent="0.25">
      <c r="A9" s="288">
        <v>0.5</v>
      </c>
      <c r="B9" s="289" t="s">
        <v>83</v>
      </c>
      <c r="C9" s="289">
        <v>20</v>
      </c>
      <c r="D9" s="289" t="s">
        <v>29</v>
      </c>
      <c r="E9" s="290" t="s">
        <v>84</v>
      </c>
      <c r="F9" s="291" t="s">
        <v>34</v>
      </c>
      <c r="G9" s="287"/>
    </row>
    <row r="10" spans="1:7" ht="21" customHeight="1" x14ac:dyDescent="0.25">
      <c r="A10" s="299">
        <v>0.5</v>
      </c>
      <c r="B10" s="300" t="s">
        <v>81</v>
      </c>
      <c r="C10" s="300">
        <v>25</v>
      </c>
      <c r="D10" s="300" t="s">
        <v>4</v>
      </c>
      <c r="E10" s="301"/>
      <c r="F10" s="291" t="s">
        <v>80</v>
      </c>
      <c r="G10" s="287"/>
    </row>
    <row r="11" spans="1:7" ht="21" customHeight="1" x14ac:dyDescent="0.25">
      <c r="A11" s="299">
        <v>4.1666666666666664E-2</v>
      </c>
      <c r="B11" s="279" t="s">
        <v>3</v>
      </c>
      <c r="C11" s="279">
        <v>35</v>
      </c>
      <c r="D11" s="279" t="s">
        <v>4</v>
      </c>
      <c r="E11" s="302"/>
      <c r="F11" s="291" t="s">
        <v>85</v>
      </c>
      <c r="G11" s="287"/>
    </row>
    <row r="12" spans="1:7" ht="21" customHeight="1" x14ac:dyDescent="0.25">
      <c r="A12" s="296">
        <v>0.125</v>
      </c>
      <c r="B12" s="279" t="s">
        <v>3</v>
      </c>
      <c r="C12" s="279">
        <v>35</v>
      </c>
      <c r="D12" s="279" t="s">
        <v>4</v>
      </c>
      <c r="E12" s="302"/>
      <c r="F12" s="291" t="s">
        <v>34</v>
      </c>
      <c r="G12" s="287"/>
    </row>
    <row r="13" spans="1:7" ht="21" customHeight="1" x14ac:dyDescent="0.25">
      <c r="A13" s="296">
        <v>0.16666666666666666</v>
      </c>
      <c r="B13" s="297" t="s">
        <v>3</v>
      </c>
      <c r="C13" s="279">
        <v>35</v>
      </c>
      <c r="D13" s="297" t="s">
        <v>4</v>
      </c>
      <c r="E13" s="298"/>
      <c r="F13" s="291" t="s">
        <v>5</v>
      </c>
      <c r="G13" s="287"/>
    </row>
    <row r="14" spans="1:7" ht="45.75" thickBot="1" x14ac:dyDescent="0.3">
      <c r="A14" s="292">
        <v>0.27083333333333331</v>
      </c>
      <c r="B14" s="293" t="s">
        <v>86</v>
      </c>
      <c r="C14" s="294">
        <v>200</v>
      </c>
      <c r="D14" s="294" t="s">
        <v>6</v>
      </c>
      <c r="E14" s="295" t="s">
        <v>87</v>
      </c>
      <c r="F14" s="303" t="s">
        <v>88</v>
      </c>
      <c r="G14" s="287"/>
    </row>
    <row r="15" spans="1:7" x14ac:dyDescent="0.25">
      <c r="A15" s="304" t="s">
        <v>89</v>
      </c>
      <c r="B15" s="305" t="s">
        <v>90</v>
      </c>
      <c r="C15" s="306"/>
      <c r="D15" s="307" t="s">
        <v>91</v>
      </c>
      <c r="E15" s="308" t="s">
        <v>92</v>
      </c>
      <c r="F15" s="309"/>
    </row>
    <row r="16" spans="1:7" x14ac:dyDescent="0.25">
      <c r="A16" s="310" t="s">
        <v>93</v>
      </c>
      <c r="B16" s="311" t="s">
        <v>94</v>
      </c>
      <c r="C16" s="312"/>
      <c r="D16" s="313" t="s">
        <v>95</v>
      </c>
      <c r="E16" t="s">
        <v>96</v>
      </c>
      <c r="F16" s="309"/>
    </row>
    <row r="17" spans="1:6" x14ac:dyDescent="0.25">
      <c r="A17" s="310" t="s">
        <v>97</v>
      </c>
      <c r="B17" s="314" t="s">
        <v>98</v>
      </c>
      <c r="C17" s="312"/>
      <c r="D17" s="313" t="s">
        <v>99</v>
      </c>
      <c r="E17" s="315"/>
      <c r="F17" s="1"/>
    </row>
    <row r="18" spans="1:6" x14ac:dyDescent="0.25">
      <c r="A18" s="310" t="s">
        <v>100</v>
      </c>
      <c r="B18" s="316" t="s">
        <v>101</v>
      </c>
      <c r="C18" s="312"/>
      <c r="D18" s="313" t="s">
        <v>102</v>
      </c>
      <c r="E18" s="317"/>
      <c r="F18" s="1"/>
    </row>
    <row r="19" spans="1:6" x14ac:dyDescent="0.25">
      <c r="A19" s="318" t="s">
        <v>103</v>
      </c>
      <c r="B19" s="312" t="s">
        <v>104</v>
      </c>
      <c r="C19" s="319"/>
      <c r="D19" s="320" t="s">
        <v>103</v>
      </c>
      <c r="E19" s="321"/>
      <c r="F19" s="1"/>
    </row>
    <row r="20" spans="1:6" ht="15.75" thickBot="1" x14ac:dyDescent="0.3">
      <c r="A20" s="322" t="s">
        <v>105</v>
      </c>
      <c r="B20" s="323"/>
      <c r="C20" s="324"/>
      <c r="D20" s="325" t="s">
        <v>105</v>
      </c>
      <c r="E20" s="326"/>
      <c r="F20" s="1"/>
    </row>
    <row r="21" spans="1:6" x14ac:dyDescent="0.25">
      <c r="A21" s="304" t="s">
        <v>106</v>
      </c>
      <c r="B21" s="327"/>
      <c r="C21" s="306"/>
      <c r="D21" s="328" t="s">
        <v>107</v>
      </c>
      <c r="E21" s="308"/>
    </row>
    <row r="22" spans="1:6" x14ac:dyDescent="0.25">
      <c r="A22" s="310" t="s">
        <v>108</v>
      </c>
      <c r="B22" s="329"/>
      <c r="C22" s="312"/>
      <c r="D22" s="330" t="s">
        <v>109</v>
      </c>
      <c r="E22" s="331"/>
    </row>
    <row r="23" spans="1:6" x14ac:dyDescent="0.25">
      <c r="A23" s="310" t="s">
        <v>110</v>
      </c>
      <c r="B23" s="314"/>
      <c r="C23" s="312"/>
      <c r="D23" s="330" t="s">
        <v>111</v>
      </c>
      <c r="E23" s="332"/>
    </row>
    <row r="24" spans="1:6" x14ac:dyDescent="0.25">
      <c r="A24" s="310" t="s">
        <v>112</v>
      </c>
      <c r="B24" s="314"/>
      <c r="C24" s="312"/>
      <c r="D24" s="330" t="s">
        <v>113</v>
      </c>
      <c r="E24" s="331"/>
    </row>
    <row r="25" spans="1:6" x14ac:dyDescent="0.25">
      <c r="A25" s="318" t="s">
        <v>103</v>
      </c>
      <c r="B25" s="333"/>
      <c r="C25" s="334"/>
      <c r="D25" s="335" t="s">
        <v>114</v>
      </c>
      <c r="E25" s="336"/>
    </row>
    <row r="26" spans="1:6" ht="15.75" thickBot="1" x14ac:dyDescent="0.3">
      <c r="A26" s="322" t="s">
        <v>105</v>
      </c>
      <c r="B26" s="337"/>
      <c r="C26" s="338"/>
      <c r="D26" s="339" t="s">
        <v>103</v>
      </c>
      <c r="E26" s="340"/>
    </row>
    <row r="27" spans="1:6" x14ac:dyDescent="0.25">
      <c r="B27" s="341"/>
      <c r="E27" s="341"/>
    </row>
    <row r="28" spans="1:6" x14ac:dyDescent="0.25">
      <c r="B28" s="341"/>
      <c r="E28" s="341"/>
    </row>
    <row r="29" spans="1:6" ht="15.75" thickBot="1" x14ac:dyDescent="0.3"/>
    <row r="30" spans="1:6" x14ac:dyDescent="0.25">
      <c r="A30" s="342"/>
      <c r="B30" s="389" t="s">
        <v>115</v>
      </c>
      <c r="C30" s="390"/>
      <c r="D30" s="390"/>
      <c r="E30" s="391"/>
    </row>
    <row r="31" spans="1:6" ht="15.75" thickBot="1" x14ac:dyDescent="0.3">
      <c r="A31" s="343"/>
      <c r="B31" s="392"/>
      <c r="C31" s="392"/>
      <c r="D31" s="392"/>
      <c r="E31" s="393"/>
    </row>
    <row r="32" spans="1:6" ht="15.75" thickBot="1" x14ac:dyDescent="0.3">
      <c r="A32" s="344" t="s">
        <v>0</v>
      </c>
      <c r="B32" s="345" t="s">
        <v>116</v>
      </c>
      <c r="C32" s="345" t="s">
        <v>2</v>
      </c>
      <c r="D32" s="345" t="s">
        <v>1</v>
      </c>
      <c r="E32" s="346" t="s">
        <v>117</v>
      </c>
    </row>
    <row r="33" spans="1:5" x14ac:dyDescent="0.25">
      <c r="A33" s="347"/>
      <c r="B33" s="348"/>
      <c r="C33" s="349"/>
      <c r="D33" s="349"/>
      <c r="E33" s="350"/>
    </row>
    <row r="34" spans="1:5" x14ac:dyDescent="0.25">
      <c r="A34" s="351"/>
      <c r="B34" s="352"/>
      <c r="C34" s="353"/>
      <c r="D34" s="353"/>
      <c r="E34" s="353"/>
    </row>
  </sheetData>
  <mergeCells count="2">
    <mergeCell ref="A1:E1"/>
    <mergeCell ref="B30:E31"/>
  </mergeCells>
  <pageMargins left="0.7" right="0.7" top="0.75" bottom="0.75" header="0.3" footer="0.3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BD995-AB41-4C8C-B1E9-1419FA7C287F}">
  <sheetPr>
    <tabColor rgb="FF00B0F0"/>
    <pageSetUpPr fitToPage="1"/>
  </sheetPr>
  <dimension ref="A1:X81"/>
  <sheetViews>
    <sheetView zoomScale="125" zoomScaleNormal="125" workbookViewId="0">
      <selection activeCell="A5" sqref="A5:F16"/>
    </sheetView>
  </sheetViews>
  <sheetFormatPr defaultRowHeight="15" x14ac:dyDescent="0.25"/>
  <cols>
    <col min="1" max="1" width="5.7109375" bestFit="1" customWidth="1"/>
    <col min="2" max="2" width="15.5703125" style="73" customWidth="1"/>
    <col min="3" max="3" width="4.85546875" style="73" customWidth="1"/>
    <col min="4" max="4" width="4.5703125" style="170" bestFit="1" customWidth="1"/>
    <col min="5" max="5" width="19.28515625" style="73" bestFit="1" customWidth="1"/>
    <col min="6" max="6" width="8.42578125" style="25" bestFit="1" customWidth="1"/>
    <col min="7" max="7" width="4.28515625" customWidth="1"/>
    <col min="8" max="9" width="8.140625" style="73" customWidth="1"/>
    <col min="10" max="10" width="4.28515625" customWidth="1"/>
    <col min="11" max="12" width="8.140625" style="73" customWidth="1"/>
    <col min="13" max="13" width="4.28515625" customWidth="1"/>
    <col min="14" max="15" width="8.140625" style="73" customWidth="1"/>
    <col min="16" max="18" width="6.42578125" customWidth="1"/>
    <col min="19" max="19" width="5.7109375" style="2" customWidth="1"/>
    <col min="20" max="23" width="3.42578125" customWidth="1"/>
    <col min="24" max="24" width="8.42578125" customWidth="1"/>
  </cols>
  <sheetData>
    <row r="1" spans="1:24" ht="16.5" thickBot="1" x14ac:dyDescent="0.3">
      <c r="A1" s="438" t="s">
        <v>72</v>
      </c>
      <c r="B1" s="438"/>
      <c r="C1" s="438"/>
      <c r="D1" s="438"/>
      <c r="E1" s="438"/>
      <c r="F1" s="439"/>
      <c r="G1" s="442" t="s">
        <v>22</v>
      </c>
      <c r="H1" s="443"/>
      <c r="I1" s="443"/>
      <c r="J1" s="443"/>
      <c r="K1" s="443"/>
      <c r="L1" s="443"/>
      <c r="M1" s="443"/>
      <c r="N1" s="443"/>
      <c r="O1" s="444"/>
    </row>
    <row r="2" spans="1:24" ht="16.5" thickBot="1" x14ac:dyDescent="0.3">
      <c r="A2" s="440"/>
      <c r="B2" s="440"/>
      <c r="C2" s="440"/>
      <c r="D2" s="440"/>
      <c r="E2" s="440"/>
      <c r="F2" s="441"/>
      <c r="G2" s="445" t="s">
        <v>10</v>
      </c>
      <c r="H2" s="447" t="s">
        <v>24</v>
      </c>
      <c r="I2" s="448"/>
      <c r="J2" s="404" t="s">
        <v>10</v>
      </c>
      <c r="K2" s="406" t="s">
        <v>23</v>
      </c>
      <c r="L2" s="407"/>
      <c r="M2" s="449" t="s">
        <v>10</v>
      </c>
      <c r="N2" s="451" t="s">
        <v>6</v>
      </c>
      <c r="O2" s="452"/>
      <c r="P2" s="413" t="s">
        <v>11</v>
      </c>
      <c r="Q2" s="414"/>
      <c r="R2" s="415"/>
      <c r="S2" s="55"/>
      <c r="T2" s="416" t="s">
        <v>7</v>
      </c>
      <c r="U2" s="418" t="s">
        <v>8</v>
      </c>
      <c r="V2" s="420" t="s">
        <v>9</v>
      </c>
      <c r="W2" s="420" t="s">
        <v>27</v>
      </c>
      <c r="X2" s="397" t="s">
        <v>26</v>
      </c>
    </row>
    <row r="3" spans="1:24" ht="28.5" x14ac:dyDescent="0.25">
      <c r="A3" s="56" t="s">
        <v>0</v>
      </c>
      <c r="B3" s="151" t="s">
        <v>18</v>
      </c>
      <c r="C3" s="58" t="s">
        <v>2</v>
      </c>
      <c r="D3" s="164" t="s">
        <v>1</v>
      </c>
      <c r="E3" s="60" t="s">
        <v>21</v>
      </c>
      <c r="F3" s="157" t="s">
        <v>17</v>
      </c>
      <c r="G3" s="446"/>
      <c r="H3" s="45" t="s">
        <v>15</v>
      </c>
      <c r="I3" s="46" t="s">
        <v>16</v>
      </c>
      <c r="J3" s="405"/>
      <c r="K3" s="47" t="s">
        <v>15</v>
      </c>
      <c r="L3" s="48" t="s">
        <v>16</v>
      </c>
      <c r="M3" s="450"/>
      <c r="N3" s="132" t="s">
        <v>15</v>
      </c>
      <c r="O3" s="133" t="s">
        <v>16</v>
      </c>
      <c r="P3" s="53" t="s">
        <v>25</v>
      </c>
      <c r="Q3" s="54" t="s">
        <v>23</v>
      </c>
      <c r="R3" s="131" t="s">
        <v>6</v>
      </c>
      <c r="S3" s="39" t="s">
        <v>20</v>
      </c>
      <c r="T3" s="417"/>
      <c r="U3" s="419"/>
      <c r="V3" s="421"/>
      <c r="W3" s="421"/>
      <c r="X3" s="422"/>
    </row>
    <row r="4" spans="1:24" ht="5.25" customHeight="1" x14ac:dyDescent="0.25">
      <c r="A4" s="3"/>
      <c r="B4" s="152"/>
      <c r="C4" s="74"/>
      <c r="D4" s="165"/>
      <c r="E4" s="9"/>
      <c r="F4" s="158"/>
      <c r="G4" s="4"/>
      <c r="H4" s="15"/>
      <c r="I4" s="8"/>
      <c r="J4" s="4"/>
      <c r="K4" s="15"/>
      <c r="L4" s="8"/>
      <c r="M4" s="4"/>
      <c r="N4" s="15"/>
      <c r="O4" s="8"/>
      <c r="P4" s="8"/>
      <c r="Q4" s="8"/>
      <c r="R4" s="8"/>
      <c r="S4" s="13"/>
      <c r="T4" s="4"/>
      <c r="U4" s="5"/>
      <c r="V4" s="6"/>
      <c r="W4" s="6"/>
      <c r="X4" s="6"/>
    </row>
    <row r="5" spans="1:24" ht="20.100000000000001" customHeight="1" x14ac:dyDescent="0.25">
      <c r="A5" s="102">
        <v>0.41666666666666669</v>
      </c>
      <c r="B5" s="154" t="s">
        <v>73</v>
      </c>
      <c r="C5" s="104">
        <v>15</v>
      </c>
      <c r="D5" s="167" t="s">
        <v>29</v>
      </c>
      <c r="E5" s="105" t="s">
        <v>30</v>
      </c>
      <c r="F5" s="160" t="s">
        <v>75</v>
      </c>
      <c r="G5" s="107" t="s">
        <v>12</v>
      </c>
      <c r="H5" s="108" t="s">
        <v>12</v>
      </c>
      <c r="I5" s="109" t="s">
        <v>12</v>
      </c>
      <c r="J5" s="107" t="s">
        <v>12</v>
      </c>
      <c r="K5" s="108" t="s">
        <v>12</v>
      </c>
      <c r="L5" s="109" t="s">
        <v>12</v>
      </c>
      <c r="M5" s="107" t="s">
        <v>12</v>
      </c>
      <c r="N5" s="108" t="s">
        <v>12</v>
      </c>
      <c r="O5" s="109" t="s">
        <v>12</v>
      </c>
      <c r="P5" s="354" t="s">
        <v>12</v>
      </c>
      <c r="Q5" s="354" t="s">
        <v>12</v>
      </c>
      <c r="R5" s="354" t="s">
        <v>12</v>
      </c>
      <c r="S5" s="110" t="s">
        <v>12</v>
      </c>
      <c r="T5" s="111" t="s">
        <v>12</v>
      </c>
      <c r="U5" s="112" t="s">
        <v>12</v>
      </c>
      <c r="V5" s="113" t="s">
        <v>12</v>
      </c>
      <c r="W5" s="113" t="s">
        <v>12</v>
      </c>
      <c r="X5" s="114" t="s">
        <v>12</v>
      </c>
    </row>
    <row r="6" spans="1:24" ht="20.100000000000001" customHeight="1" x14ac:dyDescent="0.25">
      <c r="A6" s="102">
        <v>0.41666666666666669</v>
      </c>
      <c r="B6" s="154" t="s">
        <v>73</v>
      </c>
      <c r="C6" s="104">
        <v>15</v>
      </c>
      <c r="D6" s="167" t="s">
        <v>29</v>
      </c>
      <c r="E6" s="105" t="s">
        <v>32</v>
      </c>
      <c r="F6" s="160" t="s">
        <v>77</v>
      </c>
      <c r="G6" s="107" t="s">
        <v>12</v>
      </c>
      <c r="H6" s="108" t="s">
        <v>12</v>
      </c>
      <c r="I6" s="109" t="s">
        <v>12</v>
      </c>
      <c r="J6" s="107" t="s">
        <v>12</v>
      </c>
      <c r="K6" s="108" t="s">
        <v>12</v>
      </c>
      <c r="L6" s="109" t="s">
        <v>12</v>
      </c>
      <c r="M6" s="107" t="s">
        <v>12</v>
      </c>
      <c r="N6" s="108" t="s">
        <v>12</v>
      </c>
      <c r="O6" s="109" t="s">
        <v>12</v>
      </c>
      <c r="P6" s="354" t="s">
        <v>12</v>
      </c>
      <c r="Q6" s="354" t="s">
        <v>12</v>
      </c>
      <c r="R6" s="354" t="s">
        <v>12</v>
      </c>
      <c r="S6" s="110" t="s">
        <v>12</v>
      </c>
      <c r="T6" s="111" t="s">
        <v>12</v>
      </c>
      <c r="U6" s="112" t="s">
        <v>12</v>
      </c>
      <c r="V6" s="113" t="s">
        <v>12</v>
      </c>
      <c r="W6" s="113" t="s">
        <v>12</v>
      </c>
      <c r="X6" s="114" t="s">
        <v>12</v>
      </c>
    </row>
    <row r="7" spans="1:24" ht="30" customHeight="1" x14ac:dyDescent="0.25">
      <c r="A7" s="78">
        <v>0.4375</v>
      </c>
      <c r="B7" s="155" t="s">
        <v>119</v>
      </c>
      <c r="C7" s="80">
        <v>27</v>
      </c>
      <c r="D7" s="169" t="s">
        <v>6</v>
      </c>
      <c r="E7" s="82" t="s">
        <v>120</v>
      </c>
      <c r="F7" s="162" t="s">
        <v>80</v>
      </c>
      <c r="G7" s="41" t="s">
        <v>12</v>
      </c>
      <c r="H7" s="18" t="s">
        <v>12</v>
      </c>
      <c r="I7" s="19" t="s">
        <v>12</v>
      </c>
      <c r="J7" s="43" t="s">
        <v>12</v>
      </c>
      <c r="K7" s="18" t="s">
        <v>12</v>
      </c>
      <c r="L7" s="19" t="s">
        <v>12</v>
      </c>
      <c r="M7" s="134"/>
      <c r="N7" s="18"/>
      <c r="O7" s="19"/>
      <c r="P7" s="50" t="s">
        <v>12</v>
      </c>
      <c r="Q7" s="52" t="s">
        <v>12</v>
      </c>
      <c r="R7" s="130"/>
      <c r="S7" s="14">
        <f t="shared" ref="S7:S18" si="0">A7+TIME(2,0,0)</f>
        <v>0.52083333333333337</v>
      </c>
      <c r="T7" s="36"/>
      <c r="U7" s="37"/>
      <c r="V7" s="38"/>
      <c r="W7" s="38"/>
      <c r="X7" s="17"/>
    </row>
    <row r="8" spans="1:24" ht="20.100000000000001" customHeight="1" x14ac:dyDescent="0.25">
      <c r="A8" s="64">
        <v>0.45833333333333331</v>
      </c>
      <c r="B8" s="153" t="s">
        <v>81</v>
      </c>
      <c r="C8" s="77">
        <v>25</v>
      </c>
      <c r="D8" s="166" t="s">
        <v>4</v>
      </c>
      <c r="E8" s="72"/>
      <c r="F8" s="159" t="s">
        <v>82</v>
      </c>
      <c r="G8" s="41"/>
      <c r="H8" s="22"/>
      <c r="I8" s="23"/>
      <c r="J8" s="43" t="s">
        <v>12</v>
      </c>
      <c r="K8" s="22" t="s">
        <v>12</v>
      </c>
      <c r="L8" s="23" t="s">
        <v>12</v>
      </c>
      <c r="M8" s="134" t="s">
        <v>12</v>
      </c>
      <c r="N8" s="22" t="s">
        <v>12</v>
      </c>
      <c r="O8" s="23" t="s">
        <v>12</v>
      </c>
      <c r="P8" s="50"/>
      <c r="Q8" s="52" t="s">
        <v>12</v>
      </c>
      <c r="R8" s="130" t="s">
        <v>12</v>
      </c>
      <c r="S8" s="40">
        <f t="shared" si="0"/>
        <v>0.54166666666666663</v>
      </c>
      <c r="T8" s="98"/>
      <c r="U8" s="99"/>
      <c r="V8" s="100"/>
      <c r="W8" s="100"/>
      <c r="X8" s="101"/>
    </row>
    <row r="9" spans="1:24" ht="20.100000000000001" customHeight="1" x14ac:dyDescent="0.25">
      <c r="A9" s="102">
        <v>0.5</v>
      </c>
      <c r="B9" s="154" t="s">
        <v>118</v>
      </c>
      <c r="C9" s="104">
        <v>20</v>
      </c>
      <c r="D9" s="167" t="s">
        <v>29</v>
      </c>
      <c r="E9" s="105" t="s">
        <v>30</v>
      </c>
      <c r="F9" s="160" t="s">
        <v>75</v>
      </c>
      <c r="G9" s="107" t="s">
        <v>12</v>
      </c>
      <c r="H9" s="108" t="s">
        <v>12</v>
      </c>
      <c r="I9" s="109" t="s">
        <v>12</v>
      </c>
      <c r="J9" s="107" t="s">
        <v>12</v>
      </c>
      <c r="K9" s="108" t="s">
        <v>12</v>
      </c>
      <c r="L9" s="109" t="s">
        <v>12</v>
      </c>
      <c r="M9" s="107" t="s">
        <v>12</v>
      </c>
      <c r="N9" s="108" t="s">
        <v>12</v>
      </c>
      <c r="O9" s="109" t="s">
        <v>12</v>
      </c>
      <c r="P9" s="354" t="s">
        <v>12</v>
      </c>
      <c r="Q9" s="354" t="s">
        <v>12</v>
      </c>
      <c r="R9" s="354" t="s">
        <v>12</v>
      </c>
      <c r="S9" s="110" t="s">
        <v>12</v>
      </c>
      <c r="T9" s="111" t="s">
        <v>12</v>
      </c>
      <c r="U9" s="112" t="s">
        <v>12</v>
      </c>
      <c r="V9" s="113" t="s">
        <v>12</v>
      </c>
      <c r="W9" s="113" t="s">
        <v>12</v>
      </c>
      <c r="X9" s="114" t="s">
        <v>12</v>
      </c>
    </row>
    <row r="10" spans="1:24" ht="20.100000000000001" customHeight="1" x14ac:dyDescent="0.25">
      <c r="A10" s="102">
        <v>0.5</v>
      </c>
      <c r="B10" s="154" t="s">
        <v>118</v>
      </c>
      <c r="C10" s="104">
        <v>20</v>
      </c>
      <c r="D10" s="167" t="s">
        <v>29</v>
      </c>
      <c r="E10" s="105" t="s">
        <v>32</v>
      </c>
      <c r="F10" s="160" t="s">
        <v>77</v>
      </c>
      <c r="G10" s="107" t="s">
        <v>12</v>
      </c>
      <c r="H10" s="108" t="s">
        <v>12</v>
      </c>
      <c r="I10" s="109" t="s">
        <v>12</v>
      </c>
      <c r="J10" s="107" t="s">
        <v>12</v>
      </c>
      <c r="K10" s="108" t="s">
        <v>12</v>
      </c>
      <c r="L10" s="109" t="s">
        <v>12</v>
      </c>
      <c r="M10" s="107" t="s">
        <v>12</v>
      </c>
      <c r="N10" s="108" t="s">
        <v>12</v>
      </c>
      <c r="O10" s="109" t="s">
        <v>12</v>
      </c>
      <c r="P10" s="354" t="s">
        <v>12</v>
      </c>
      <c r="Q10" s="354" t="s">
        <v>12</v>
      </c>
      <c r="R10" s="354" t="s">
        <v>12</v>
      </c>
      <c r="S10" s="110" t="s">
        <v>12</v>
      </c>
      <c r="T10" s="111" t="s">
        <v>12</v>
      </c>
      <c r="U10" s="112" t="s">
        <v>12</v>
      </c>
      <c r="V10" s="113" t="s">
        <v>12</v>
      </c>
      <c r="W10" s="113" t="s">
        <v>12</v>
      </c>
      <c r="X10" s="114" t="s">
        <v>12</v>
      </c>
    </row>
    <row r="11" spans="1:24" ht="20.100000000000001" customHeight="1" x14ac:dyDescent="0.25">
      <c r="A11" s="102">
        <v>0.5</v>
      </c>
      <c r="B11" s="154" t="s">
        <v>118</v>
      </c>
      <c r="C11" s="104">
        <v>20</v>
      </c>
      <c r="D11" s="167" t="s">
        <v>29</v>
      </c>
      <c r="E11" s="105" t="s">
        <v>33</v>
      </c>
      <c r="F11" s="160" t="s">
        <v>34</v>
      </c>
      <c r="G11" s="107" t="s">
        <v>12</v>
      </c>
      <c r="H11" s="108" t="s">
        <v>12</v>
      </c>
      <c r="I11" s="109" t="s">
        <v>12</v>
      </c>
      <c r="J11" s="107" t="s">
        <v>12</v>
      </c>
      <c r="K11" s="108" t="s">
        <v>12</v>
      </c>
      <c r="L11" s="109" t="s">
        <v>12</v>
      </c>
      <c r="M11" s="107" t="s">
        <v>12</v>
      </c>
      <c r="N11" s="108" t="s">
        <v>12</v>
      </c>
      <c r="O11" s="109" t="s">
        <v>12</v>
      </c>
      <c r="P11" s="354" t="s">
        <v>12</v>
      </c>
      <c r="Q11" s="354" t="s">
        <v>12</v>
      </c>
      <c r="R11" s="354" t="s">
        <v>12</v>
      </c>
      <c r="S11" s="110" t="s">
        <v>12</v>
      </c>
      <c r="T11" s="111" t="s">
        <v>12</v>
      </c>
      <c r="U11" s="112" t="s">
        <v>12</v>
      </c>
      <c r="V11" s="113" t="s">
        <v>12</v>
      </c>
      <c r="W11" s="113" t="s">
        <v>12</v>
      </c>
      <c r="X11" s="114" t="s">
        <v>12</v>
      </c>
    </row>
    <row r="12" spans="1:24" ht="20.100000000000001" customHeight="1" x14ac:dyDescent="0.25">
      <c r="A12" s="64">
        <v>0.5</v>
      </c>
      <c r="B12" s="153" t="s">
        <v>81</v>
      </c>
      <c r="C12" s="77">
        <v>25</v>
      </c>
      <c r="D12" s="166" t="s">
        <v>4</v>
      </c>
      <c r="E12" s="72"/>
      <c r="F12" s="159" t="s">
        <v>80</v>
      </c>
      <c r="G12" s="41"/>
      <c r="H12" s="22"/>
      <c r="I12" s="23"/>
      <c r="J12" s="43" t="s">
        <v>12</v>
      </c>
      <c r="K12" s="22" t="s">
        <v>12</v>
      </c>
      <c r="L12" s="23" t="s">
        <v>12</v>
      </c>
      <c r="M12" s="134" t="s">
        <v>12</v>
      </c>
      <c r="N12" s="22" t="s">
        <v>12</v>
      </c>
      <c r="O12" s="23" t="s">
        <v>12</v>
      </c>
      <c r="P12" s="50"/>
      <c r="Q12" s="52" t="s">
        <v>12</v>
      </c>
      <c r="R12" s="130" t="s">
        <v>12</v>
      </c>
      <c r="S12" s="40">
        <f t="shared" si="0"/>
        <v>0.58333333333333337</v>
      </c>
      <c r="T12" s="98"/>
      <c r="U12" s="99"/>
      <c r="V12" s="100"/>
      <c r="W12" s="100"/>
      <c r="X12" s="101"/>
    </row>
    <row r="13" spans="1:24" ht="20.100000000000001" customHeight="1" x14ac:dyDescent="0.25">
      <c r="A13" s="64">
        <v>4.1666666666666664E-2</v>
      </c>
      <c r="B13" s="153" t="s">
        <v>3</v>
      </c>
      <c r="C13" s="77">
        <v>35</v>
      </c>
      <c r="D13" s="166" t="s">
        <v>4</v>
      </c>
      <c r="E13" s="72"/>
      <c r="F13" s="159" t="s">
        <v>85</v>
      </c>
      <c r="G13" s="41"/>
      <c r="H13" s="22"/>
      <c r="I13" s="23"/>
      <c r="J13" s="43" t="s">
        <v>12</v>
      </c>
      <c r="K13" s="22" t="s">
        <v>12</v>
      </c>
      <c r="L13" s="23" t="s">
        <v>12</v>
      </c>
      <c r="M13" s="134" t="s">
        <v>12</v>
      </c>
      <c r="N13" s="22" t="s">
        <v>12</v>
      </c>
      <c r="O13" s="23" t="s">
        <v>12</v>
      </c>
      <c r="P13" s="50"/>
      <c r="Q13" s="52" t="s">
        <v>12</v>
      </c>
      <c r="R13" s="130" t="s">
        <v>12</v>
      </c>
      <c r="S13" s="40">
        <f t="shared" si="0"/>
        <v>0.125</v>
      </c>
      <c r="T13" s="98"/>
      <c r="U13" s="99"/>
      <c r="V13" s="100"/>
      <c r="W13" s="100"/>
      <c r="X13" s="101"/>
    </row>
    <row r="14" spans="1:24" ht="20.100000000000001" customHeight="1" x14ac:dyDescent="0.25">
      <c r="A14" s="64">
        <v>0.125</v>
      </c>
      <c r="B14" s="153" t="s">
        <v>3</v>
      </c>
      <c r="C14" s="77">
        <v>35</v>
      </c>
      <c r="D14" s="166" t="s">
        <v>4</v>
      </c>
      <c r="E14" s="72"/>
      <c r="F14" s="159" t="s">
        <v>34</v>
      </c>
      <c r="G14" s="41"/>
      <c r="H14" s="22"/>
      <c r="I14" s="23"/>
      <c r="J14" s="43" t="s">
        <v>12</v>
      </c>
      <c r="K14" s="22" t="s">
        <v>12</v>
      </c>
      <c r="L14" s="23" t="s">
        <v>12</v>
      </c>
      <c r="M14" s="134" t="s">
        <v>12</v>
      </c>
      <c r="N14" s="22" t="s">
        <v>12</v>
      </c>
      <c r="O14" s="23" t="s">
        <v>12</v>
      </c>
      <c r="P14" s="50"/>
      <c r="Q14" s="52" t="s">
        <v>12</v>
      </c>
      <c r="R14" s="130" t="s">
        <v>12</v>
      </c>
      <c r="S14" s="40">
        <f t="shared" si="0"/>
        <v>0.20833333333333331</v>
      </c>
      <c r="T14" s="98"/>
      <c r="U14" s="99"/>
      <c r="V14" s="100"/>
      <c r="W14" s="100"/>
      <c r="X14" s="101"/>
    </row>
    <row r="15" spans="1:24" ht="20.100000000000001" customHeight="1" x14ac:dyDescent="0.25">
      <c r="A15" s="64">
        <v>0.16666666666666666</v>
      </c>
      <c r="B15" s="153" t="s">
        <v>3</v>
      </c>
      <c r="C15" s="77">
        <v>35</v>
      </c>
      <c r="D15" s="166" t="s">
        <v>4</v>
      </c>
      <c r="E15" s="72"/>
      <c r="F15" s="159" t="s">
        <v>5</v>
      </c>
      <c r="G15" s="41"/>
      <c r="H15" s="22"/>
      <c r="I15" s="23"/>
      <c r="J15" s="43" t="s">
        <v>12</v>
      </c>
      <c r="K15" s="22" t="s">
        <v>12</v>
      </c>
      <c r="L15" s="23" t="s">
        <v>12</v>
      </c>
      <c r="M15" s="134" t="s">
        <v>12</v>
      </c>
      <c r="N15" s="22" t="s">
        <v>12</v>
      </c>
      <c r="O15" s="23" t="s">
        <v>12</v>
      </c>
      <c r="P15" s="50"/>
      <c r="Q15" s="52" t="s">
        <v>12</v>
      </c>
      <c r="R15" s="130" t="s">
        <v>12</v>
      </c>
      <c r="S15" s="40">
        <f t="shared" si="0"/>
        <v>0.25</v>
      </c>
      <c r="T15" s="98"/>
      <c r="U15" s="99"/>
      <c r="V15" s="100"/>
      <c r="W15" s="100"/>
      <c r="X15" s="101"/>
    </row>
    <row r="16" spans="1:24" ht="36" x14ac:dyDescent="0.25">
      <c r="A16" s="78">
        <v>0.27083333333333331</v>
      </c>
      <c r="B16" s="155" t="s">
        <v>86</v>
      </c>
      <c r="C16" s="80">
        <v>200</v>
      </c>
      <c r="D16" s="169" t="s">
        <v>6</v>
      </c>
      <c r="E16" s="82" t="s">
        <v>121</v>
      </c>
      <c r="F16" s="162" t="s">
        <v>88</v>
      </c>
      <c r="G16" s="41" t="s">
        <v>12</v>
      </c>
      <c r="H16" s="18" t="s">
        <v>12</v>
      </c>
      <c r="I16" s="19" t="s">
        <v>12</v>
      </c>
      <c r="J16" s="43" t="s">
        <v>12</v>
      </c>
      <c r="K16" s="18" t="s">
        <v>12</v>
      </c>
      <c r="L16" s="19" t="s">
        <v>12</v>
      </c>
      <c r="M16" s="134"/>
      <c r="N16" s="18"/>
      <c r="O16" s="19"/>
      <c r="P16" s="50" t="s">
        <v>12</v>
      </c>
      <c r="Q16" s="52" t="s">
        <v>12</v>
      </c>
      <c r="R16" s="130"/>
      <c r="S16" s="14">
        <f t="shared" si="0"/>
        <v>0.35416666666666663</v>
      </c>
      <c r="T16" s="36"/>
      <c r="U16" s="37"/>
      <c r="V16" s="38"/>
      <c r="W16" s="38"/>
      <c r="X16" s="17"/>
    </row>
    <row r="17" spans="1:24" ht="20.100000000000001" hidden="1" customHeight="1" x14ac:dyDescent="0.25">
      <c r="A17" s="64"/>
      <c r="B17" s="153"/>
      <c r="C17" s="77"/>
      <c r="D17" s="166"/>
      <c r="E17" s="72"/>
      <c r="F17" s="159"/>
      <c r="G17" s="41"/>
      <c r="H17" s="22"/>
      <c r="I17" s="23"/>
      <c r="J17" s="43"/>
      <c r="K17" s="22"/>
      <c r="L17" s="23"/>
      <c r="M17" s="134"/>
      <c r="N17" s="22"/>
      <c r="O17" s="23"/>
      <c r="P17" s="50"/>
      <c r="Q17" s="52"/>
      <c r="R17" s="130"/>
      <c r="S17" s="40">
        <f t="shared" si="0"/>
        <v>8.3333333333333329E-2</v>
      </c>
      <c r="T17" s="98"/>
      <c r="U17" s="99"/>
      <c r="V17" s="100"/>
      <c r="W17" s="100"/>
      <c r="X17" s="101"/>
    </row>
    <row r="18" spans="1:24" ht="20.100000000000001" hidden="1" customHeight="1" x14ac:dyDescent="0.25">
      <c r="A18" s="64"/>
      <c r="B18" s="153"/>
      <c r="C18" s="77"/>
      <c r="D18" s="166"/>
      <c r="E18" s="72"/>
      <c r="F18" s="159"/>
      <c r="G18" s="41"/>
      <c r="H18" s="22"/>
      <c r="I18" s="23"/>
      <c r="J18" s="43"/>
      <c r="K18" s="22"/>
      <c r="L18" s="23"/>
      <c r="M18" s="134"/>
      <c r="N18" s="22"/>
      <c r="O18" s="23"/>
      <c r="P18" s="50"/>
      <c r="Q18" s="52"/>
      <c r="R18" s="130"/>
      <c r="S18" s="40">
        <f t="shared" si="0"/>
        <v>8.3333333333333329E-2</v>
      </c>
      <c r="T18" s="98"/>
      <c r="U18" s="99"/>
      <c r="V18" s="100"/>
      <c r="W18" s="100"/>
      <c r="X18" s="101"/>
    </row>
    <row r="19" spans="1:24" ht="20.100000000000001" hidden="1" customHeight="1" x14ac:dyDescent="0.25">
      <c r="A19" s="64"/>
      <c r="B19" s="153"/>
      <c r="C19" s="77"/>
      <c r="D19" s="166"/>
      <c r="E19" s="72"/>
      <c r="F19" s="159"/>
      <c r="G19" s="41"/>
      <c r="H19" s="22"/>
      <c r="I19" s="23"/>
      <c r="J19" s="43"/>
      <c r="K19" s="22"/>
      <c r="L19" s="23"/>
      <c r="M19" s="134"/>
      <c r="N19" s="22"/>
      <c r="O19" s="23"/>
      <c r="P19" s="50"/>
      <c r="Q19" s="52"/>
      <c r="R19" s="130"/>
      <c r="S19" s="40">
        <f t="shared" ref="S19:S38" si="1">A19+TIME(2,0,0)</f>
        <v>8.3333333333333329E-2</v>
      </c>
      <c r="T19" s="98"/>
      <c r="U19" s="99"/>
      <c r="V19" s="100"/>
      <c r="W19" s="100"/>
      <c r="X19" s="101"/>
    </row>
    <row r="20" spans="1:24" ht="20.100000000000001" hidden="1" customHeight="1" x14ac:dyDescent="0.25">
      <c r="A20" s="64"/>
      <c r="B20" s="153"/>
      <c r="C20" s="77"/>
      <c r="D20" s="166"/>
      <c r="E20" s="72"/>
      <c r="F20" s="159"/>
      <c r="G20" s="41"/>
      <c r="H20" s="22"/>
      <c r="I20" s="23"/>
      <c r="J20" s="43"/>
      <c r="K20" s="22"/>
      <c r="L20" s="23"/>
      <c r="M20" s="134"/>
      <c r="N20" s="22"/>
      <c r="O20" s="23"/>
      <c r="P20" s="50"/>
      <c r="Q20" s="52"/>
      <c r="R20" s="130"/>
      <c r="S20" s="40">
        <f t="shared" si="1"/>
        <v>8.3333333333333329E-2</v>
      </c>
      <c r="T20" s="98"/>
      <c r="U20" s="99"/>
      <c r="V20" s="100"/>
      <c r="W20" s="100"/>
      <c r="X20" s="101"/>
    </row>
    <row r="21" spans="1:24" ht="20.100000000000001" hidden="1" customHeight="1" x14ac:dyDescent="0.25">
      <c r="A21" s="64"/>
      <c r="B21" s="153"/>
      <c r="C21" s="77"/>
      <c r="D21" s="166"/>
      <c r="E21" s="72"/>
      <c r="F21" s="159"/>
      <c r="G21" s="41"/>
      <c r="H21" s="22"/>
      <c r="I21" s="23"/>
      <c r="J21" s="43"/>
      <c r="K21" s="22"/>
      <c r="L21" s="23"/>
      <c r="M21" s="134"/>
      <c r="N21" s="22"/>
      <c r="O21" s="23"/>
      <c r="P21" s="50"/>
      <c r="Q21" s="52"/>
      <c r="R21" s="130"/>
      <c r="S21" s="40">
        <f t="shared" si="1"/>
        <v>8.3333333333333329E-2</v>
      </c>
      <c r="T21" s="98"/>
      <c r="U21" s="99"/>
      <c r="V21" s="100"/>
      <c r="W21" s="100"/>
      <c r="X21" s="101"/>
    </row>
    <row r="22" spans="1:24" ht="20.100000000000001" hidden="1" customHeight="1" x14ac:dyDescent="0.25">
      <c r="A22" s="64"/>
      <c r="B22" s="153"/>
      <c r="C22" s="77"/>
      <c r="D22" s="166"/>
      <c r="E22" s="72"/>
      <c r="F22" s="159"/>
      <c r="G22" s="41"/>
      <c r="H22" s="22"/>
      <c r="I22" s="23"/>
      <c r="J22" s="43"/>
      <c r="K22" s="22"/>
      <c r="L22" s="23"/>
      <c r="M22" s="134"/>
      <c r="N22" s="22"/>
      <c r="O22" s="23"/>
      <c r="P22" s="50"/>
      <c r="Q22" s="52"/>
      <c r="R22" s="130"/>
      <c r="S22" s="40">
        <f t="shared" si="1"/>
        <v>8.3333333333333329E-2</v>
      </c>
      <c r="T22" s="98"/>
      <c r="U22" s="99"/>
      <c r="V22" s="100"/>
      <c r="W22" s="100"/>
      <c r="X22" s="101"/>
    </row>
    <row r="23" spans="1:24" ht="20.100000000000001" hidden="1" customHeight="1" x14ac:dyDescent="0.25">
      <c r="A23" s="64"/>
      <c r="B23" s="153"/>
      <c r="C23" s="77"/>
      <c r="D23" s="166"/>
      <c r="E23" s="72"/>
      <c r="F23" s="159"/>
      <c r="G23" s="41"/>
      <c r="H23" s="22"/>
      <c r="I23" s="23"/>
      <c r="J23" s="43"/>
      <c r="K23" s="22"/>
      <c r="L23" s="23"/>
      <c r="M23" s="134"/>
      <c r="N23" s="22"/>
      <c r="O23" s="23"/>
      <c r="P23" s="50"/>
      <c r="Q23" s="52"/>
      <c r="R23" s="130"/>
      <c r="S23" s="40">
        <f t="shared" si="1"/>
        <v>8.3333333333333329E-2</v>
      </c>
      <c r="T23" s="98"/>
      <c r="U23" s="99"/>
      <c r="V23" s="100"/>
      <c r="W23" s="100"/>
      <c r="X23" s="101"/>
    </row>
    <row r="24" spans="1:24" ht="20.100000000000001" hidden="1" customHeight="1" x14ac:dyDescent="0.25">
      <c r="A24" s="64"/>
      <c r="B24" s="153"/>
      <c r="C24" s="77"/>
      <c r="D24" s="166"/>
      <c r="E24" s="72"/>
      <c r="F24" s="159"/>
      <c r="G24" s="41"/>
      <c r="H24" s="22"/>
      <c r="I24" s="23"/>
      <c r="J24" s="43"/>
      <c r="K24" s="22"/>
      <c r="L24" s="23"/>
      <c r="M24" s="134"/>
      <c r="N24" s="22"/>
      <c r="O24" s="23"/>
      <c r="P24" s="50"/>
      <c r="Q24" s="52"/>
      <c r="R24" s="130"/>
      <c r="S24" s="40">
        <f t="shared" si="1"/>
        <v>8.3333333333333329E-2</v>
      </c>
      <c r="T24" s="98"/>
      <c r="U24" s="99"/>
      <c r="V24" s="100"/>
      <c r="W24" s="100"/>
      <c r="X24" s="101"/>
    </row>
    <row r="25" spans="1:24" ht="20.100000000000001" hidden="1" customHeight="1" x14ac:dyDescent="0.25">
      <c r="A25" s="64"/>
      <c r="B25" s="153"/>
      <c r="C25" s="77"/>
      <c r="D25" s="166"/>
      <c r="E25" s="72"/>
      <c r="F25" s="159"/>
      <c r="G25" s="41"/>
      <c r="H25" s="22"/>
      <c r="I25" s="23"/>
      <c r="J25" s="43"/>
      <c r="K25" s="22"/>
      <c r="L25" s="23"/>
      <c r="M25" s="134"/>
      <c r="N25" s="22"/>
      <c r="O25" s="23"/>
      <c r="P25" s="50"/>
      <c r="Q25" s="52"/>
      <c r="R25" s="130"/>
      <c r="S25" s="40">
        <f t="shared" si="1"/>
        <v>8.3333333333333329E-2</v>
      </c>
      <c r="T25" s="98"/>
      <c r="U25" s="99"/>
      <c r="V25" s="100"/>
      <c r="W25" s="100"/>
      <c r="X25" s="101"/>
    </row>
    <row r="26" spans="1:24" ht="20.100000000000001" hidden="1" customHeight="1" x14ac:dyDescent="0.25">
      <c r="A26" s="64"/>
      <c r="B26" s="153"/>
      <c r="C26" s="77"/>
      <c r="D26" s="166"/>
      <c r="E26" s="72"/>
      <c r="F26" s="159"/>
      <c r="G26" s="41"/>
      <c r="H26" s="22"/>
      <c r="I26" s="23"/>
      <c r="J26" s="43"/>
      <c r="K26" s="22"/>
      <c r="L26" s="23"/>
      <c r="M26" s="134"/>
      <c r="N26" s="22"/>
      <c r="O26" s="23"/>
      <c r="P26" s="50"/>
      <c r="Q26" s="52"/>
      <c r="R26" s="130"/>
      <c r="S26" s="40">
        <f t="shared" si="1"/>
        <v>8.3333333333333329E-2</v>
      </c>
      <c r="T26" s="98"/>
      <c r="U26" s="99"/>
      <c r="V26" s="100"/>
      <c r="W26" s="100"/>
      <c r="X26" s="101"/>
    </row>
    <row r="27" spans="1:24" ht="20.100000000000001" hidden="1" customHeight="1" x14ac:dyDescent="0.25">
      <c r="A27" s="64"/>
      <c r="B27" s="153"/>
      <c r="C27" s="77"/>
      <c r="D27" s="166"/>
      <c r="E27" s="72"/>
      <c r="F27" s="159"/>
      <c r="G27" s="41"/>
      <c r="H27" s="22"/>
      <c r="I27" s="23"/>
      <c r="J27" s="43"/>
      <c r="K27" s="22"/>
      <c r="L27" s="23"/>
      <c r="M27" s="134"/>
      <c r="N27" s="22"/>
      <c r="O27" s="23"/>
      <c r="P27" s="50"/>
      <c r="Q27" s="52"/>
      <c r="R27" s="130"/>
      <c r="S27" s="40">
        <f t="shared" si="1"/>
        <v>8.3333333333333329E-2</v>
      </c>
      <c r="T27" s="98"/>
      <c r="U27" s="99"/>
      <c r="V27" s="100"/>
      <c r="W27" s="100"/>
      <c r="X27" s="101"/>
    </row>
    <row r="28" spans="1:24" ht="20.100000000000001" hidden="1" customHeight="1" x14ac:dyDescent="0.25">
      <c r="A28" s="64"/>
      <c r="B28" s="153"/>
      <c r="C28" s="77"/>
      <c r="D28" s="166"/>
      <c r="E28" s="72"/>
      <c r="F28" s="159"/>
      <c r="G28" s="41"/>
      <c r="H28" s="22"/>
      <c r="I28" s="23"/>
      <c r="J28" s="43"/>
      <c r="K28" s="22"/>
      <c r="L28" s="23"/>
      <c r="M28" s="134"/>
      <c r="N28" s="22"/>
      <c r="O28" s="23"/>
      <c r="P28" s="50"/>
      <c r="Q28" s="52"/>
      <c r="R28" s="130"/>
      <c r="S28" s="40">
        <f t="shared" si="1"/>
        <v>8.3333333333333329E-2</v>
      </c>
      <c r="T28" s="98"/>
      <c r="U28" s="99"/>
      <c r="V28" s="100"/>
      <c r="W28" s="100"/>
      <c r="X28" s="101"/>
    </row>
    <row r="29" spans="1:24" ht="20.100000000000001" hidden="1" customHeight="1" x14ac:dyDescent="0.25">
      <c r="A29" s="64"/>
      <c r="B29" s="153"/>
      <c r="C29" s="77"/>
      <c r="D29" s="166"/>
      <c r="E29" s="72"/>
      <c r="F29" s="159"/>
      <c r="G29" s="41"/>
      <c r="H29" s="22"/>
      <c r="I29" s="23"/>
      <c r="J29" s="43"/>
      <c r="K29" s="22"/>
      <c r="L29" s="23"/>
      <c r="M29" s="134"/>
      <c r="N29" s="22"/>
      <c r="O29" s="23"/>
      <c r="P29" s="50"/>
      <c r="Q29" s="52"/>
      <c r="R29" s="130"/>
      <c r="S29" s="40">
        <f t="shared" si="1"/>
        <v>8.3333333333333329E-2</v>
      </c>
      <c r="T29" s="98"/>
      <c r="U29" s="99"/>
      <c r="V29" s="100"/>
      <c r="W29" s="100"/>
      <c r="X29" s="101"/>
    </row>
    <row r="30" spans="1:24" ht="20.100000000000001" hidden="1" customHeight="1" x14ac:dyDescent="0.25">
      <c r="A30" s="64"/>
      <c r="B30" s="153"/>
      <c r="C30" s="77"/>
      <c r="D30" s="166"/>
      <c r="E30" s="72"/>
      <c r="F30" s="159"/>
      <c r="G30" s="41"/>
      <c r="H30" s="22"/>
      <c r="I30" s="23"/>
      <c r="J30" s="43"/>
      <c r="K30" s="22"/>
      <c r="L30" s="23"/>
      <c r="M30" s="134"/>
      <c r="N30" s="22"/>
      <c r="O30" s="23"/>
      <c r="P30" s="50"/>
      <c r="Q30" s="52"/>
      <c r="R30" s="130"/>
      <c r="S30" s="40">
        <f t="shared" si="1"/>
        <v>8.3333333333333329E-2</v>
      </c>
      <c r="T30" s="98"/>
      <c r="U30" s="99"/>
      <c r="V30" s="100"/>
      <c r="W30" s="100"/>
      <c r="X30" s="101"/>
    </row>
    <row r="31" spans="1:24" ht="20.100000000000001" hidden="1" customHeight="1" x14ac:dyDescent="0.25">
      <c r="A31" s="64"/>
      <c r="B31" s="153"/>
      <c r="C31" s="77"/>
      <c r="D31" s="166"/>
      <c r="E31" s="72"/>
      <c r="F31" s="159"/>
      <c r="G31" s="41"/>
      <c r="H31" s="22"/>
      <c r="I31" s="23"/>
      <c r="J31" s="43"/>
      <c r="K31" s="22"/>
      <c r="L31" s="23"/>
      <c r="M31" s="134"/>
      <c r="N31" s="22"/>
      <c r="O31" s="23"/>
      <c r="P31" s="50"/>
      <c r="Q31" s="52"/>
      <c r="R31" s="130"/>
      <c r="S31" s="40">
        <f t="shared" si="1"/>
        <v>8.3333333333333329E-2</v>
      </c>
      <c r="T31" s="98"/>
      <c r="U31" s="99"/>
      <c r="V31" s="100"/>
      <c r="W31" s="100"/>
      <c r="X31" s="101"/>
    </row>
    <row r="32" spans="1:24" ht="20.100000000000001" hidden="1" customHeight="1" x14ac:dyDescent="0.25">
      <c r="A32" s="64"/>
      <c r="B32" s="153"/>
      <c r="C32" s="77"/>
      <c r="D32" s="166"/>
      <c r="E32" s="72"/>
      <c r="F32" s="159"/>
      <c r="G32" s="41"/>
      <c r="H32" s="22"/>
      <c r="I32" s="23"/>
      <c r="J32" s="43"/>
      <c r="K32" s="22"/>
      <c r="L32" s="23"/>
      <c r="M32" s="134"/>
      <c r="N32" s="22"/>
      <c r="O32" s="23"/>
      <c r="P32" s="50"/>
      <c r="Q32" s="52"/>
      <c r="R32" s="130"/>
      <c r="S32" s="40">
        <f t="shared" si="1"/>
        <v>8.3333333333333329E-2</v>
      </c>
      <c r="T32" s="98"/>
      <c r="U32" s="99"/>
      <c r="V32" s="100"/>
      <c r="W32" s="100"/>
      <c r="X32" s="101"/>
    </row>
    <row r="33" spans="1:24" ht="20.100000000000001" hidden="1" customHeight="1" x14ac:dyDescent="0.25">
      <c r="A33" s="64"/>
      <c r="B33" s="153"/>
      <c r="C33" s="77"/>
      <c r="D33" s="166"/>
      <c r="E33" s="72"/>
      <c r="F33" s="159"/>
      <c r="G33" s="41"/>
      <c r="H33" s="22"/>
      <c r="I33" s="23"/>
      <c r="J33" s="43"/>
      <c r="K33" s="22"/>
      <c r="L33" s="23"/>
      <c r="M33" s="134"/>
      <c r="N33" s="22"/>
      <c r="O33" s="23"/>
      <c r="P33" s="50"/>
      <c r="Q33" s="52"/>
      <c r="R33" s="130"/>
      <c r="S33" s="40">
        <f t="shared" si="1"/>
        <v>8.3333333333333329E-2</v>
      </c>
      <c r="T33" s="98"/>
      <c r="U33" s="99"/>
      <c r="V33" s="100"/>
      <c r="W33" s="100"/>
      <c r="X33" s="101"/>
    </row>
    <row r="34" spans="1:24" ht="20.100000000000001" hidden="1" customHeight="1" x14ac:dyDescent="0.25">
      <c r="A34" s="64"/>
      <c r="B34" s="153"/>
      <c r="C34" s="77"/>
      <c r="D34" s="166"/>
      <c r="E34" s="72"/>
      <c r="F34" s="159"/>
      <c r="G34" s="41"/>
      <c r="H34" s="22"/>
      <c r="I34" s="23"/>
      <c r="J34" s="43"/>
      <c r="K34" s="22"/>
      <c r="L34" s="23"/>
      <c r="M34" s="134"/>
      <c r="N34" s="22"/>
      <c r="O34" s="23"/>
      <c r="P34" s="50"/>
      <c r="Q34" s="52"/>
      <c r="R34" s="130"/>
      <c r="S34" s="40">
        <f t="shared" si="1"/>
        <v>8.3333333333333329E-2</v>
      </c>
      <c r="T34" s="98"/>
      <c r="U34" s="99"/>
      <c r="V34" s="100"/>
      <c r="W34" s="100"/>
      <c r="X34" s="101"/>
    </row>
    <row r="35" spans="1:24" ht="20.100000000000001" hidden="1" customHeight="1" x14ac:dyDescent="0.25">
      <c r="A35" s="64"/>
      <c r="B35" s="153"/>
      <c r="C35" s="77"/>
      <c r="D35" s="166"/>
      <c r="E35" s="72"/>
      <c r="F35" s="159"/>
      <c r="G35" s="41"/>
      <c r="H35" s="22"/>
      <c r="I35" s="23"/>
      <c r="J35" s="43"/>
      <c r="K35" s="22"/>
      <c r="L35" s="23"/>
      <c r="M35" s="134"/>
      <c r="N35" s="22"/>
      <c r="O35" s="23"/>
      <c r="P35" s="50"/>
      <c r="Q35" s="52"/>
      <c r="R35" s="130"/>
      <c r="S35" s="40">
        <f t="shared" si="1"/>
        <v>8.3333333333333329E-2</v>
      </c>
      <c r="T35" s="98"/>
      <c r="U35" s="99"/>
      <c r="V35" s="100"/>
      <c r="W35" s="100"/>
      <c r="X35" s="101"/>
    </row>
    <row r="36" spans="1:24" ht="20.100000000000001" hidden="1" customHeight="1" x14ac:dyDescent="0.25">
      <c r="A36" s="64"/>
      <c r="B36" s="153"/>
      <c r="C36" s="77"/>
      <c r="D36" s="166"/>
      <c r="E36" s="72"/>
      <c r="F36" s="159"/>
      <c r="G36" s="41"/>
      <c r="H36" s="22"/>
      <c r="I36" s="23"/>
      <c r="J36" s="43"/>
      <c r="K36" s="22"/>
      <c r="L36" s="23"/>
      <c r="M36" s="134"/>
      <c r="N36" s="22"/>
      <c r="O36" s="23"/>
      <c r="P36" s="50"/>
      <c r="Q36" s="52"/>
      <c r="R36" s="130"/>
      <c r="S36" s="40">
        <f t="shared" si="1"/>
        <v>8.3333333333333329E-2</v>
      </c>
      <c r="T36" s="98"/>
      <c r="U36" s="99"/>
      <c r="V36" s="100"/>
      <c r="W36" s="100"/>
      <c r="X36" s="101"/>
    </row>
    <row r="37" spans="1:24" ht="20.100000000000001" hidden="1" customHeight="1" x14ac:dyDescent="0.25">
      <c r="A37" s="64"/>
      <c r="B37" s="153"/>
      <c r="C37" s="77"/>
      <c r="D37" s="166"/>
      <c r="E37" s="72"/>
      <c r="F37" s="159"/>
      <c r="G37" s="41"/>
      <c r="H37" s="22"/>
      <c r="I37" s="23"/>
      <c r="J37" s="43"/>
      <c r="K37" s="22"/>
      <c r="L37" s="23"/>
      <c r="M37" s="134"/>
      <c r="N37" s="22"/>
      <c r="O37" s="23"/>
      <c r="P37" s="50"/>
      <c r="Q37" s="52"/>
      <c r="R37" s="130"/>
      <c r="S37" s="40">
        <f t="shared" si="1"/>
        <v>8.3333333333333329E-2</v>
      </c>
      <c r="T37" s="98"/>
      <c r="U37" s="99"/>
      <c r="V37" s="100"/>
      <c r="W37" s="100"/>
      <c r="X37" s="101"/>
    </row>
    <row r="38" spans="1:24" ht="20.100000000000001" hidden="1" customHeight="1" x14ac:dyDescent="0.25">
      <c r="A38" s="64"/>
      <c r="B38" s="153"/>
      <c r="C38" s="77"/>
      <c r="D38" s="166"/>
      <c r="E38" s="72"/>
      <c r="F38" s="159"/>
      <c r="G38" s="41"/>
      <c r="H38" s="22"/>
      <c r="I38" s="23"/>
      <c r="J38" s="43"/>
      <c r="K38" s="22"/>
      <c r="L38" s="23"/>
      <c r="M38" s="134"/>
      <c r="N38" s="22"/>
      <c r="O38" s="23"/>
      <c r="P38" s="50"/>
      <c r="Q38" s="52"/>
      <c r="R38" s="130"/>
      <c r="S38" s="40">
        <f t="shared" si="1"/>
        <v>8.3333333333333329E-2</v>
      </c>
      <c r="T38" s="98"/>
      <c r="U38" s="99"/>
      <c r="V38" s="100"/>
      <c r="W38" s="100"/>
      <c r="X38" s="101"/>
    </row>
    <row r="39" spans="1:24" ht="19.5" hidden="1" customHeight="1" x14ac:dyDescent="0.25">
      <c r="A39" s="102">
        <v>0.41666666666666669</v>
      </c>
      <c r="B39" s="154" t="s">
        <v>28</v>
      </c>
      <c r="C39" s="104">
        <v>25</v>
      </c>
      <c r="D39" s="167" t="s">
        <v>29</v>
      </c>
      <c r="E39" s="105" t="s">
        <v>30</v>
      </c>
      <c r="F39" s="160" t="s">
        <v>31</v>
      </c>
      <c r="G39" s="107" t="s">
        <v>12</v>
      </c>
      <c r="H39" s="108" t="s">
        <v>12</v>
      </c>
      <c r="I39" s="109" t="s">
        <v>12</v>
      </c>
      <c r="J39" s="107" t="s">
        <v>12</v>
      </c>
      <c r="K39" s="108" t="s">
        <v>12</v>
      </c>
      <c r="L39" s="109" t="s">
        <v>12</v>
      </c>
      <c r="M39" s="107" t="s">
        <v>12</v>
      </c>
      <c r="N39" s="108" t="s">
        <v>12</v>
      </c>
      <c r="O39" s="109" t="s">
        <v>12</v>
      </c>
      <c r="P39" s="50" t="s">
        <v>12</v>
      </c>
      <c r="Q39" s="52" t="s">
        <v>12</v>
      </c>
      <c r="R39" s="130" t="s">
        <v>12</v>
      </c>
      <c r="S39" s="110" t="s">
        <v>12</v>
      </c>
      <c r="T39" s="111" t="s">
        <v>12</v>
      </c>
      <c r="U39" s="112" t="s">
        <v>12</v>
      </c>
      <c r="V39" s="113" t="s">
        <v>12</v>
      </c>
      <c r="W39" s="113" t="s">
        <v>12</v>
      </c>
      <c r="X39" s="114" t="s">
        <v>12</v>
      </c>
    </row>
    <row r="40" spans="1:24" ht="19.5" hidden="1" customHeight="1" x14ac:dyDescent="0.25">
      <c r="A40" s="102">
        <v>0.41666666666666669</v>
      </c>
      <c r="B40" s="154" t="s">
        <v>28</v>
      </c>
      <c r="C40" s="104">
        <v>24</v>
      </c>
      <c r="D40" s="167" t="s">
        <v>29</v>
      </c>
      <c r="E40" s="105" t="s">
        <v>32</v>
      </c>
      <c r="F40" s="160" t="s">
        <v>5</v>
      </c>
      <c r="G40" s="107" t="s">
        <v>12</v>
      </c>
      <c r="H40" s="108" t="s">
        <v>12</v>
      </c>
      <c r="I40" s="109" t="s">
        <v>12</v>
      </c>
      <c r="J40" s="107" t="s">
        <v>12</v>
      </c>
      <c r="K40" s="108" t="s">
        <v>12</v>
      </c>
      <c r="L40" s="109" t="s">
        <v>12</v>
      </c>
      <c r="M40" s="107" t="s">
        <v>12</v>
      </c>
      <c r="N40" s="108" t="s">
        <v>12</v>
      </c>
      <c r="O40" s="109" t="s">
        <v>12</v>
      </c>
      <c r="P40" s="50" t="s">
        <v>12</v>
      </c>
      <c r="Q40" s="52" t="s">
        <v>12</v>
      </c>
      <c r="R40" s="130" t="s">
        <v>12</v>
      </c>
      <c r="S40" s="110" t="s">
        <v>12</v>
      </c>
      <c r="T40" s="111" t="s">
        <v>12</v>
      </c>
      <c r="U40" s="112" t="s">
        <v>12</v>
      </c>
      <c r="V40" s="113" t="s">
        <v>12</v>
      </c>
      <c r="W40" s="113" t="s">
        <v>12</v>
      </c>
      <c r="X40" s="114" t="s">
        <v>12</v>
      </c>
    </row>
    <row r="41" spans="1:24" ht="19.5" hidden="1" customHeight="1" x14ac:dyDescent="0.25">
      <c r="A41" s="102">
        <v>0.41666666666666669</v>
      </c>
      <c r="B41" s="154" t="s">
        <v>28</v>
      </c>
      <c r="C41" s="104">
        <v>24</v>
      </c>
      <c r="D41" s="167" t="s">
        <v>29</v>
      </c>
      <c r="E41" s="105" t="s">
        <v>33</v>
      </c>
      <c r="F41" s="160" t="s">
        <v>34</v>
      </c>
      <c r="G41" s="107" t="s">
        <v>12</v>
      </c>
      <c r="H41" s="108" t="s">
        <v>12</v>
      </c>
      <c r="I41" s="109" t="s">
        <v>12</v>
      </c>
      <c r="J41" s="107" t="s">
        <v>12</v>
      </c>
      <c r="K41" s="108" t="s">
        <v>12</v>
      </c>
      <c r="L41" s="109" t="s">
        <v>12</v>
      </c>
      <c r="M41" s="107" t="s">
        <v>12</v>
      </c>
      <c r="N41" s="108" t="s">
        <v>12</v>
      </c>
      <c r="O41" s="109" t="s">
        <v>12</v>
      </c>
      <c r="P41" s="50" t="s">
        <v>12</v>
      </c>
      <c r="Q41" s="52" t="s">
        <v>12</v>
      </c>
      <c r="R41" s="130" t="s">
        <v>12</v>
      </c>
      <c r="S41" s="110" t="s">
        <v>12</v>
      </c>
      <c r="T41" s="111" t="s">
        <v>12</v>
      </c>
      <c r="U41" s="112" t="s">
        <v>12</v>
      </c>
      <c r="V41" s="113" t="s">
        <v>12</v>
      </c>
      <c r="W41" s="113" t="s">
        <v>12</v>
      </c>
      <c r="X41" s="114" t="s">
        <v>12</v>
      </c>
    </row>
    <row r="42" spans="1:24" ht="19.5" hidden="1" customHeight="1" x14ac:dyDescent="0.25">
      <c r="A42" s="102">
        <v>0.5</v>
      </c>
      <c r="B42" s="154" t="s">
        <v>35</v>
      </c>
      <c r="C42" s="104">
        <v>36</v>
      </c>
      <c r="D42" s="167" t="s">
        <v>29</v>
      </c>
      <c r="E42" s="105" t="s">
        <v>36</v>
      </c>
      <c r="F42" s="160" t="s">
        <v>31</v>
      </c>
      <c r="G42" s="107" t="s">
        <v>12</v>
      </c>
      <c r="H42" s="108" t="s">
        <v>12</v>
      </c>
      <c r="I42" s="109" t="s">
        <v>12</v>
      </c>
      <c r="J42" s="107" t="s">
        <v>12</v>
      </c>
      <c r="K42" s="108" t="s">
        <v>12</v>
      </c>
      <c r="L42" s="109" t="s">
        <v>12</v>
      </c>
      <c r="M42" s="107" t="s">
        <v>12</v>
      </c>
      <c r="N42" s="108" t="s">
        <v>12</v>
      </c>
      <c r="O42" s="109" t="s">
        <v>12</v>
      </c>
      <c r="P42" s="50" t="s">
        <v>12</v>
      </c>
      <c r="Q42" s="52" t="s">
        <v>12</v>
      </c>
      <c r="R42" s="130" t="s">
        <v>12</v>
      </c>
      <c r="S42" s="110" t="s">
        <v>12</v>
      </c>
      <c r="T42" s="111" t="s">
        <v>12</v>
      </c>
      <c r="U42" s="112" t="s">
        <v>12</v>
      </c>
      <c r="V42" s="113" t="s">
        <v>12</v>
      </c>
      <c r="W42" s="113" t="s">
        <v>12</v>
      </c>
      <c r="X42" s="114" t="s">
        <v>12</v>
      </c>
    </row>
    <row r="43" spans="1:24" ht="19.5" hidden="1" customHeight="1" x14ac:dyDescent="0.25">
      <c r="A43" s="102">
        <v>0.5</v>
      </c>
      <c r="B43" s="154" t="s">
        <v>35</v>
      </c>
      <c r="C43" s="104">
        <v>36</v>
      </c>
      <c r="D43" s="167" t="s">
        <v>29</v>
      </c>
      <c r="E43" s="105" t="s">
        <v>37</v>
      </c>
      <c r="F43" s="160" t="s">
        <v>5</v>
      </c>
      <c r="G43" s="107" t="s">
        <v>12</v>
      </c>
      <c r="H43" s="108" t="s">
        <v>12</v>
      </c>
      <c r="I43" s="109" t="s">
        <v>12</v>
      </c>
      <c r="J43" s="107" t="s">
        <v>12</v>
      </c>
      <c r="K43" s="108" t="s">
        <v>12</v>
      </c>
      <c r="L43" s="109" t="s">
        <v>12</v>
      </c>
      <c r="M43" s="107" t="s">
        <v>12</v>
      </c>
      <c r="N43" s="108" t="s">
        <v>12</v>
      </c>
      <c r="O43" s="109" t="s">
        <v>12</v>
      </c>
      <c r="P43" s="50" t="s">
        <v>12</v>
      </c>
      <c r="Q43" s="52" t="s">
        <v>12</v>
      </c>
      <c r="R43" s="130" t="s">
        <v>12</v>
      </c>
      <c r="S43" s="110" t="s">
        <v>12</v>
      </c>
      <c r="T43" s="111" t="s">
        <v>12</v>
      </c>
      <c r="U43" s="112" t="s">
        <v>12</v>
      </c>
      <c r="V43" s="113" t="s">
        <v>12</v>
      </c>
      <c r="W43" s="113" t="s">
        <v>12</v>
      </c>
      <c r="X43" s="114" t="s">
        <v>12</v>
      </c>
    </row>
    <row r="44" spans="1:24" ht="19.5" hidden="1" customHeight="1" x14ac:dyDescent="0.25">
      <c r="A44" s="102">
        <v>0.5</v>
      </c>
      <c r="B44" s="154" t="s">
        <v>35</v>
      </c>
      <c r="C44" s="104">
        <v>36</v>
      </c>
      <c r="D44" s="167" t="s">
        <v>29</v>
      </c>
      <c r="E44" s="105" t="s">
        <v>38</v>
      </c>
      <c r="F44" s="160" t="s">
        <v>34</v>
      </c>
      <c r="G44" s="107" t="s">
        <v>12</v>
      </c>
      <c r="H44" s="108" t="s">
        <v>12</v>
      </c>
      <c r="I44" s="109" t="s">
        <v>12</v>
      </c>
      <c r="J44" s="107" t="s">
        <v>12</v>
      </c>
      <c r="K44" s="108" t="s">
        <v>12</v>
      </c>
      <c r="L44" s="109" t="s">
        <v>12</v>
      </c>
      <c r="M44" s="107" t="s">
        <v>12</v>
      </c>
      <c r="N44" s="108" t="s">
        <v>12</v>
      </c>
      <c r="O44" s="109" t="s">
        <v>12</v>
      </c>
      <c r="P44" s="50" t="s">
        <v>12</v>
      </c>
      <c r="Q44" s="52" t="s">
        <v>12</v>
      </c>
      <c r="R44" s="130" t="s">
        <v>12</v>
      </c>
      <c r="S44" s="110" t="s">
        <v>12</v>
      </c>
      <c r="T44" s="111" t="s">
        <v>12</v>
      </c>
      <c r="U44" s="112" t="s">
        <v>12</v>
      </c>
      <c r="V44" s="113" t="s">
        <v>12</v>
      </c>
      <c r="W44" s="113" t="s">
        <v>12</v>
      </c>
      <c r="X44" s="114" t="s">
        <v>12</v>
      </c>
    </row>
    <row r="45" spans="1:24" ht="20.100000000000001" hidden="1" customHeight="1" x14ac:dyDescent="0.25">
      <c r="A45" s="115" t="s">
        <v>39</v>
      </c>
      <c r="B45" s="116" t="s">
        <v>40</v>
      </c>
      <c r="C45" s="117">
        <v>100</v>
      </c>
      <c r="D45" s="168" t="s">
        <v>6</v>
      </c>
      <c r="E45" s="119" t="s">
        <v>41</v>
      </c>
      <c r="F45" s="161" t="s">
        <v>42</v>
      </c>
      <c r="G45" s="121" t="s">
        <v>12</v>
      </c>
      <c r="H45" s="122" t="s">
        <v>12</v>
      </c>
      <c r="I45" s="123" t="s">
        <v>12</v>
      </c>
      <c r="J45" s="121" t="s">
        <v>12</v>
      </c>
      <c r="K45" s="122" t="s">
        <v>12</v>
      </c>
      <c r="L45" s="123" t="s">
        <v>12</v>
      </c>
      <c r="M45" s="121" t="s">
        <v>12</v>
      </c>
      <c r="N45" s="122" t="s">
        <v>12</v>
      </c>
      <c r="O45" s="123" t="s">
        <v>12</v>
      </c>
      <c r="P45" s="124" t="s">
        <v>12</v>
      </c>
      <c r="Q45" s="124" t="s">
        <v>12</v>
      </c>
      <c r="R45" s="124" t="s">
        <v>12</v>
      </c>
      <c r="S45" s="125" t="s">
        <v>12</v>
      </c>
      <c r="T45" s="129" t="s">
        <v>12</v>
      </c>
      <c r="U45" s="126" t="s">
        <v>12</v>
      </c>
      <c r="V45" s="127" t="s">
        <v>12</v>
      </c>
      <c r="W45" s="127" t="s">
        <v>12</v>
      </c>
      <c r="X45" s="128" t="s">
        <v>12</v>
      </c>
    </row>
    <row r="46" spans="1:24" ht="30" hidden="1" customHeight="1" x14ac:dyDescent="0.25">
      <c r="A46" s="78"/>
      <c r="B46" s="155"/>
      <c r="C46" s="80"/>
      <c r="D46" s="169"/>
      <c r="E46" s="82"/>
      <c r="F46" s="162"/>
      <c r="G46" s="41" t="s">
        <v>12</v>
      </c>
      <c r="H46" s="18" t="s">
        <v>12</v>
      </c>
      <c r="I46" s="19" t="s">
        <v>12</v>
      </c>
      <c r="J46" s="43" t="s">
        <v>12</v>
      </c>
      <c r="K46" s="18" t="s">
        <v>12</v>
      </c>
      <c r="L46" s="19" t="s">
        <v>12</v>
      </c>
      <c r="M46" s="134"/>
      <c r="N46" s="18"/>
      <c r="O46" s="19"/>
      <c r="P46" s="50" t="s">
        <v>12</v>
      </c>
      <c r="Q46" s="52" t="s">
        <v>12</v>
      </c>
      <c r="R46" s="130"/>
      <c r="S46" s="14" t="s">
        <v>12</v>
      </c>
      <c r="T46" s="36" t="s">
        <v>12</v>
      </c>
      <c r="U46" s="37" t="s">
        <v>12</v>
      </c>
      <c r="V46" s="38" t="s">
        <v>12</v>
      </c>
      <c r="W46" s="38" t="s">
        <v>12</v>
      </c>
      <c r="X46" s="17" t="s">
        <v>12</v>
      </c>
    </row>
    <row r="47" spans="1:24" ht="20.100000000000001" hidden="1" customHeight="1" x14ac:dyDescent="0.25">
      <c r="A47" s="68"/>
      <c r="B47" s="153"/>
      <c r="C47" s="77"/>
      <c r="D47" s="166"/>
      <c r="E47" s="66"/>
      <c r="F47" s="159"/>
      <c r="G47" s="41"/>
      <c r="H47" s="22"/>
      <c r="I47" s="23"/>
      <c r="J47" s="43"/>
      <c r="K47" s="22"/>
      <c r="L47" s="23"/>
      <c r="M47" s="43"/>
      <c r="N47" s="22"/>
      <c r="O47" s="23"/>
      <c r="P47" s="50"/>
      <c r="Q47" s="52"/>
      <c r="R47" s="52"/>
      <c r="S47" s="40">
        <f t="shared" ref="S47:S67" si="2">A47+TIME(2,0,0)</f>
        <v>8.3333333333333329E-2</v>
      </c>
      <c r="T47" s="94"/>
      <c r="U47" s="95"/>
      <c r="V47" s="96"/>
      <c r="W47" s="96"/>
      <c r="X47" s="97"/>
    </row>
    <row r="48" spans="1:24" ht="20.100000000000001" hidden="1" customHeight="1" x14ac:dyDescent="0.25">
      <c r="A48" s="64"/>
      <c r="B48" s="153"/>
      <c r="C48" s="69"/>
      <c r="D48" s="166"/>
      <c r="E48" s="70"/>
      <c r="F48" s="159"/>
      <c r="G48" s="41"/>
      <c r="H48" s="22"/>
      <c r="I48" s="23"/>
      <c r="J48" s="43"/>
      <c r="K48" s="22"/>
      <c r="L48" s="23"/>
      <c r="M48" s="43"/>
      <c r="N48" s="22"/>
      <c r="O48" s="23"/>
      <c r="P48" s="50"/>
      <c r="Q48" s="52"/>
      <c r="R48" s="52"/>
      <c r="S48" s="40">
        <f t="shared" si="2"/>
        <v>8.3333333333333329E-2</v>
      </c>
      <c r="T48" s="94"/>
      <c r="U48" s="95"/>
      <c r="V48" s="96"/>
      <c r="W48" s="96"/>
      <c r="X48" s="97"/>
    </row>
    <row r="49" spans="1:24" ht="20.100000000000001" hidden="1" customHeight="1" x14ac:dyDescent="0.25">
      <c r="A49" s="64"/>
      <c r="B49" s="153"/>
      <c r="C49" s="69"/>
      <c r="D49" s="166"/>
      <c r="E49" s="71"/>
      <c r="F49" s="159"/>
      <c r="G49" s="42"/>
      <c r="H49" s="22"/>
      <c r="I49" s="23"/>
      <c r="J49" s="44"/>
      <c r="K49" s="22"/>
      <c r="L49" s="23"/>
      <c r="M49" s="44"/>
      <c r="N49" s="22"/>
      <c r="O49" s="23"/>
      <c r="P49" s="49"/>
      <c r="Q49" s="51"/>
      <c r="R49" s="51"/>
      <c r="S49" s="40">
        <f t="shared" si="2"/>
        <v>8.3333333333333329E-2</v>
      </c>
      <c r="T49" s="94"/>
      <c r="U49" s="95"/>
      <c r="V49" s="96"/>
      <c r="W49" s="96"/>
      <c r="X49" s="97"/>
    </row>
    <row r="50" spans="1:24" ht="20.100000000000001" hidden="1" customHeight="1" x14ac:dyDescent="0.25">
      <c r="A50" s="68"/>
      <c r="B50" s="153"/>
      <c r="C50" s="77"/>
      <c r="D50" s="166"/>
      <c r="E50" s="72"/>
      <c r="F50" s="159"/>
      <c r="G50" s="42"/>
      <c r="H50" s="22"/>
      <c r="I50" s="23"/>
      <c r="J50" s="44"/>
      <c r="K50" s="22"/>
      <c r="L50" s="23"/>
      <c r="M50" s="44"/>
      <c r="N50" s="22"/>
      <c r="O50" s="23"/>
      <c r="P50" s="50"/>
      <c r="Q50" s="52"/>
      <c r="R50" s="52"/>
      <c r="S50" s="40">
        <f t="shared" si="2"/>
        <v>8.3333333333333329E-2</v>
      </c>
      <c r="T50" s="98"/>
      <c r="U50" s="99"/>
      <c r="V50" s="100"/>
      <c r="W50" s="100"/>
      <c r="X50" s="101"/>
    </row>
    <row r="51" spans="1:24" ht="20.100000000000001" hidden="1" customHeight="1" x14ac:dyDescent="0.25">
      <c r="A51" s="64"/>
      <c r="B51" s="153"/>
      <c r="C51" s="77"/>
      <c r="D51" s="166"/>
      <c r="E51" s="72"/>
      <c r="F51" s="159"/>
      <c r="G51" s="41"/>
      <c r="H51" s="22"/>
      <c r="I51" s="23"/>
      <c r="J51" s="43"/>
      <c r="K51" s="22"/>
      <c r="L51" s="23"/>
      <c r="M51" s="43"/>
      <c r="N51" s="22"/>
      <c r="O51" s="23"/>
      <c r="P51" s="50"/>
      <c r="Q51" s="52"/>
      <c r="R51" s="52"/>
      <c r="S51" s="40">
        <f t="shared" si="2"/>
        <v>8.3333333333333329E-2</v>
      </c>
      <c r="T51" s="98"/>
      <c r="U51" s="99"/>
      <c r="V51" s="100"/>
      <c r="W51" s="100"/>
      <c r="X51" s="101"/>
    </row>
    <row r="52" spans="1:24" s="1" customFormat="1" ht="20.100000000000001" hidden="1" customHeight="1" x14ac:dyDescent="0.25">
      <c r="A52" s="64"/>
      <c r="B52" s="153"/>
      <c r="C52" s="77"/>
      <c r="D52" s="166"/>
      <c r="E52" s="67"/>
      <c r="F52" s="159"/>
      <c r="G52" s="41"/>
      <c r="H52" s="22"/>
      <c r="I52" s="23"/>
      <c r="J52" s="43"/>
      <c r="K52" s="22"/>
      <c r="L52" s="23"/>
      <c r="M52" s="43"/>
      <c r="N52" s="22"/>
      <c r="O52" s="23"/>
      <c r="P52" s="49"/>
      <c r="Q52" s="51"/>
      <c r="R52" s="51"/>
      <c r="S52" s="40">
        <f t="shared" si="2"/>
        <v>8.3333333333333329E-2</v>
      </c>
      <c r="T52" s="94"/>
      <c r="U52" s="95"/>
      <c r="V52" s="96"/>
      <c r="W52" s="96"/>
      <c r="X52" s="97"/>
    </row>
    <row r="53" spans="1:24" ht="20.100000000000001" hidden="1" customHeight="1" x14ac:dyDescent="0.25">
      <c r="A53" s="64"/>
      <c r="B53" s="153"/>
      <c r="C53" s="69"/>
      <c r="D53" s="166"/>
      <c r="E53" s="70"/>
      <c r="F53" s="159"/>
      <c r="G53" s="41"/>
      <c r="H53" s="22"/>
      <c r="I53" s="23"/>
      <c r="J53" s="43"/>
      <c r="K53" s="22"/>
      <c r="L53" s="23"/>
      <c r="M53" s="43"/>
      <c r="N53" s="22"/>
      <c r="O53" s="23"/>
      <c r="P53" s="50"/>
      <c r="Q53" s="52"/>
      <c r="R53" s="52"/>
      <c r="S53" s="40">
        <f t="shared" si="2"/>
        <v>8.3333333333333329E-2</v>
      </c>
      <c r="T53" s="94"/>
      <c r="U53" s="95"/>
      <c r="V53" s="96"/>
      <c r="W53" s="96"/>
      <c r="X53" s="97"/>
    </row>
    <row r="54" spans="1:24" ht="20.100000000000001" hidden="1" customHeight="1" x14ac:dyDescent="0.25">
      <c r="A54" s="64"/>
      <c r="B54" s="153"/>
      <c r="C54" s="69"/>
      <c r="D54" s="166"/>
      <c r="E54" s="71"/>
      <c r="F54" s="159"/>
      <c r="G54" s="42"/>
      <c r="H54" s="22"/>
      <c r="I54" s="23"/>
      <c r="J54" s="44"/>
      <c r="K54" s="22"/>
      <c r="L54" s="23"/>
      <c r="M54" s="44"/>
      <c r="N54" s="22"/>
      <c r="O54" s="23"/>
      <c r="P54" s="49"/>
      <c r="Q54" s="51"/>
      <c r="R54" s="51"/>
      <c r="S54" s="40">
        <f t="shared" si="2"/>
        <v>8.3333333333333329E-2</v>
      </c>
      <c r="T54" s="94"/>
      <c r="U54" s="95"/>
      <c r="V54" s="96"/>
      <c r="W54" s="96"/>
      <c r="X54" s="97"/>
    </row>
    <row r="55" spans="1:24" ht="20.100000000000001" hidden="1" customHeight="1" x14ac:dyDescent="0.25">
      <c r="A55" s="68"/>
      <c r="B55" s="153"/>
      <c r="C55" s="77"/>
      <c r="D55" s="166"/>
      <c r="E55" s="72"/>
      <c r="F55" s="159"/>
      <c r="G55" s="42"/>
      <c r="H55" s="22"/>
      <c r="I55" s="23"/>
      <c r="J55" s="44"/>
      <c r="K55" s="22"/>
      <c r="L55" s="23"/>
      <c r="M55" s="44"/>
      <c r="N55" s="22"/>
      <c r="O55" s="23"/>
      <c r="P55" s="50"/>
      <c r="Q55" s="52"/>
      <c r="R55" s="52"/>
      <c r="S55" s="40">
        <f t="shared" si="2"/>
        <v>8.3333333333333329E-2</v>
      </c>
      <c r="T55" s="98"/>
      <c r="U55" s="99"/>
      <c r="V55" s="100"/>
      <c r="W55" s="100"/>
      <c r="X55" s="101"/>
    </row>
    <row r="56" spans="1:24" ht="20.100000000000001" hidden="1" customHeight="1" x14ac:dyDescent="0.25">
      <c r="A56" s="64"/>
      <c r="B56" s="153"/>
      <c r="C56" s="77"/>
      <c r="D56" s="166"/>
      <c r="E56" s="72"/>
      <c r="F56" s="159"/>
      <c r="G56" s="41"/>
      <c r="H56" s="22"/>
      <c r="I56" s="23"/>
      <c r="J56" s="43"/>
      <c r="K56" s="22"/>
      <c r="L56" s="23"/>
      <c r="M56" s="43"/>
      <c r="N56" s="22"/>
      <c r="O56" s="23"/>
      <c r="P56" s="50"/>
      <c r="Q56" s="52"/>
      <c r="R56" s="52"/>
      <c r="S56" s="40">
        <f t="shared" si="2"/>
        <v>8.3333333333333329E-2</v>
      </c>
      <c r="T56" s="98"/>
      <c r="U56" s="99"/>
      <c r="V56" s="100"/>
      <c r="W56" s="100"/>
      <c r="X56" s="101"/>
    </row>
    <row r="57" spans="1:24" ht="20.100000000000001" hidden="1" customHeight="1" x14ac:dyDescent="0.25">
      <c r="A57" s="64"/>
      <c r="B57" s="153"/>
      <c r="C57" s="77"/>
      <c r="D57" s="166"/>
      <c r="E57" s="72"/>
      <c r="F57" s="159"/>
      <c r="G57" s="41"/>
      <c r="H57" s="22"/>
      <c r="I57" s="23"/>
      <c r="J57" s="43"/>
      <c r="K57" s="22"/>
      <c r="L57" s="23"/>
      <c r="M57" s="43"/>
      <c r="N57" s="22"/>
      <c r="O57" s="23"/>
      <c r="P57" s="50"/>
      <c r="Q57" s="52"/>
      <c r="R57" s="52"/>
      <c r="S57" s="40">
        <f t="shared" si="2"/>
        <v>8.3333333333333329E-2</v>
      </c>
      <c r="T57" s="94"/>
      <c r="U57" s="95"/>
      <c r="V57" s="96"/>
      <c r="W57" s="96"/>
      <c r="X57" s="97"/>
    </row>
    <row r="58" spans="1:24" ht="20.100000000000001" hidden="1" customHeight="1" x14ac:dyDescent="0.25">
      <c r="A58" s="64"/>
      <c r="B58" s="153"/>
      <c r="C58" s="85"/>
      <c r="D58" s="166"/>
      <c r="E58" s="72"/>
      <c r="F58" s="159"/>
      <c r="G58" s="86"/>
      <c r="H58" s="87"/>
      <c r="I58" s="88"/>
      <c r="J58" s="89"/>
      <c r="K58" s="87"/>
      <c r="L58" s="88"/>
      <c r="M58" s="89"/>
      <c r="N58" s="87"/>
      <c r="O58" s="88"/>
      <c r="P58" s="49"/>
      <c r="Q58" s="51"/>
      <c r="R58" s="51"/>
      <c r="S58" s="40">
        <f t="shared" si="2"/>
        <v>8.3333333333333329E-2</v>
      </c>
      <c r="T58" s="90"/>
      <c r="U58" s="91"/>
      <c r="V58" s="92"/>
      <c r="W58" s="92"/>
      <c r="X58" s="93"/>
    </row>
    <row r="59" spans="1:24" s="1" customFormat="1" ht="20.100000000000001" hidden="1" customHeight="1" x14ac:dyDescent="0.25">
      <c r="A59" s="68"/>
      <c r="B59" s="153"/>
      <c r="C59" s="77"/>
      <c r="D59" s="166"/>
      <c r="E59" s="67"/>
      <c r="F59" s="159"/>
      <c r="G59" s="41"/>
      <c r="H59" s="22"/>
      <c r="I59" s="23"/>
      <c r="J59" s="43"/>
      <c r="K59" s="22"/>
      <c r="L59" s="23"/>
      <c r="M59" s="43"/>
      <c r="N59" s="22"/>
      <c r="O59" s="23"/>
      <c r="P59" s="49"/>
      <c r="Q59" s="51"/>
      <c r="R59" s="51"/>
      <c r="S59" s="40">
        <f t="shared" si="2"/>
        <v>8.3333333333333329E-2</v>
      </c>
      <c r="T59" s="30"/>
      <c r="U59" s="31"/>
      <c r="V59" s="32"/>
      <c r="W59" s="32"/>
      <c r="X59" s="20"/>
    </row>
    <row r="60" spans="1:24" ht="20.100000000000001" hidden="1" customHeight="1" x14ac:dyDescent="0.25">
      <c r="A60" s="68"/>
      <c r="B60" s="153"/>
      <c r="C60" s="69"/>
      <c r="D60" s="166"/>
      <c r="E60" s="70"/>
      <c r="F60" s="159"/>
      <c r="G60" s="41"/>
      <c r="H60" s="22"/>
      <c r="I60" s="23"/>
      <c r="J60" s="43"/>
      <c r="K60" s="22"/>
      <c r="L60" s="23"/>
      <c r="M60" s="43"/>
      <c r="N60" s="22"/>
      <c r="O60" s="23"/>
      <c r="P60" s="49"/>
      <c r="Q60" s="51"/>
      <c r="R60" s="51"/>
      <c r="S60" s="40">
        <f t="shared" si="2"/>
        <v>8.3333333333333329E-2</v>
      </c>
      <c r="T60" s="30"/>
      <c r="U60" s="31"/>
      <c r="V60" s="32"/>
      <c r="W60" s="32"/>
      <c r="X60" s="20"/>
    </row>
    <row r="61" spans="1:24" ht="20.100000000000001" hidden="1" customHeight="1" x14ac:dyDescent="0.25">
      <c r="A61" s="68"/>
      <c r="B61" s="153"/>
      <c r="C61" s="69"/>
      <c r="D61" s="166"/>
      <c r="E61" s="71"/>
      <c r="F61" s="159"/>
      <c r="G61" s="42"/>
      <c r="H61" s="22"/>
      <c r="I61" s="23"/>
      <c r="J61" s="44"/>
      <c r="K61" s="22"/>
      <c r="L61" s="23"/>
      <c r="M61" s="44"/>
      <c r="N61" s="22"/>
      <c r="O61" s="23"/>
      <c r="P61" s="50"/>
      <c r="Q61" s="52"/>
      <c r="R61" s="52"/>
      <c r="S61" s="40">
        <f t="shared" si="2"/>
        <v>8.3333333333333329E-2</v>
      </c>
      <c r="T61" s="30"/>
      <c r="U61" s="31"/>
      <c r="V61" s="32"/>
      <c r="W61" s="32"/>
      <c r="X61" s="20"/>
    </row>
    <row r="62" spans="1:24" ht="20.100000000000001" hidden="1" customHeight="1" x14ac:dyDescent="0.25">
      <c r="A62" s="64"/>
      <c r="B62" s="153"/>
      <c r="C62" s="77"/>
      <c r="D62" s="166"/>
      <c r="E62" s="72"/>
      <c r="F62" s="159"/>
      <c r="G62" s="42"/>
      <c r="H62" s="22"/>
      <c r="I62" s="23"/>
      <c r="J62" s="44"/>
      <c r="K62" s="22"/>
      <c r="L62" s="23"/>
      <c r="M62" s="44"/>
      <c r="N62" s="22"/>
      <c r="O62" s="23"/>
      <c r="P62" s="50"/>
      <c r="Q62" s="52"/>
      <c r="R62" s="52"/>
      <c r="S62" s="40">
        <f t="shared" si="2"/>
        <v>8.3333333333333329E-2</v>
      </c>
      <c r="T62" s="33"/>
      <c r="U62" s="34"/>
      <c r="V62" s="35"/>
      <c r="W62" s="35"/>
      <c r="X62" s="21"/>
    </row>
    <row r="63" spans="1:24" ht="20.100000000000001" hidden="1" customHeight="1" x14ac:dyDescent="0.25">
      <c r="A63" s="64"/>
      <c r="B63" s="153"/>
      <c r="C63" s="77"/>
      <c r="D63" s="166"/>
      <c r="E63" s="72"/>
      <c r="F63" s="159"/>
      <c r="G63" s="41"/>
      <c r="H63" s="22"/>
      <c r="I63" s="23"/>
      <c r="J63" s="43"/>
      <c r="K63" s="22"/>
      <c r="L63" s="23"/>
      <c r="M63" s="43"/>
      <c r="N63" s="22"/>
      <c r="O63" s="23"/>
      <c r="P63" s="50"/>
      <c r="Q63" s="52"/>
      <c r="R63" s="52"/>
      <c r="S63" s="40">
        <f t="shared" si="2"/>
        <v>8.3333333333333329E-2</v>
      </c>
      <c r="T63" s="33"/>
      <c r="U63" s="34"/>
      <c r="V63" s="35"/>
      <c r="W63" s="35"/>
      <c r="X63" s="21"/>
    </row>
    <row r="64" spans="1:24" ht="20.100000000000001" hidden="1" customHeight="1" x14ac:dyDescent="0.25">
      <c r="A64" s="64"/>
      <c r="B64" s="153"/>
      <c r="C64" s="77"/>
      <c r="D64" s="166"/>
      <c r="E64" s="66"/>
      <c r="F64" s="159"/>
      <c r="G64" s="41"/>
      <c r="H64" s="22"/>
      <c r="I64" s="23"/>
      <c r="J64" s="43"/>
      <c r="K64" s="22"/>
      <c r="L64" s="23"/>
      <c r="M64" s="43"/>
      <c r="N64" s="22"/>
      <c r="O64" s="23"/>
      <c r="P64" s="49"/>
      <c r="Q64" s="51"/>
      <c r="R64" s="51"/>
      <c r="S64" s="40">
        <f t="shared" si="2"/>
        <v>8.3333333333333329E-2</v>
      </c>
      <c r="T64" s="30"/>
      <c r="U64" s="31"/>
      <c r="V64" s="32"/>
      <c r="W64" s="32"/>
      <c r="X64" s="20"/>
    </row>
    <row r="65" spans="1:24" s="1" customFormat="1" ht="20.100000000000001" hidden="1" customHeight="1" x14ac:dyDescent="0.25">
      <c r="A65" s="64"/>
      <c r="B65" s="153"/>
      <c r="C65" s="77"/>
      <c r="D65" s="166"/>
      <c r="E65" s="67"/>
      <c r="F65" s="159"/>
      <c r="G65" s="41"/>
      <c r="H65" s="22"/>
      <c r="I65" s="23"/>
      <c r="J65" s="43"/>
      <c r="K65" s="22"/>
      <c r="L65" s="23"/>
      <c r="M65" s="43"/>
      <c r="N65" s="22"/>
      <c r="O65" s="23"/>
      <c r="P65" s="49"/>
      <c r="Q65" s="51"/>
      <c r="R65" s="51"/>
      <c r="S65" s="40">
        <f t="shared" si="2"/>
        <v>8.3333333333333329E-2</v>
      </c>
      <c r="T65" s="30"/>
      <c r="U65" s="31"/>
      <c r="V65" s="32"/>
      <c r="W65" s="32"/>
      <c r="X65" s="20"/>
    </row>
    <row r="66" spans="1:24" ht="20.100000000000001" hidden="1" customHeight="1" x14ac:dyDescent="0.25">
      <c r="A66" s="68"/>
      <c r="B66" s="153"/>
      <c r="C66" s="69"/>
      <c r="D66" s="166"/>
      <c r="E66" s="70"/>
      <c r="F66" s="159"/>
      <c r="G66" s="41"/>
      <c r="H66" s="22"/>
      <c r="I66" s="23"/>
      <c r="J66" s="43"/>
      <c r="K66" s="22"/>
      <c r="L66" s="23"/>
      <c r="M66" s="43"/>
      <c r="N66" s="22"/>
      <c r="O66" s="23"/>
      <c r="P66" s="50"/>
      <c r="Q66" s="52"/>
      <c r="R66" s="52"/>
      <c r="S66" s="40">
        <f t="shared" si="2"/>
        <v>8.3333333333333329E-2</v>
      </c>
      <c r="T66" s="30"/>
      <c r="U66" s="31"/>
      <c r="V66" s="32"/>
      <c r="W66" s="32"/>
      <c r="X66" s="20"/>
    </row>
    <row r="67" spans="1:24" ht="20.100000000000001" hidden="1" customHeight="1" x14ac:dyDescent="0.25">
      <c r="A67" s="68"/>
      <c r="B67" s="153"/>
      <c r="C67" s="69"/>
      <c r="D67" s="166"/>
      <c r="E67" s="71"/>
      <c r="F67" s="159"/>
      <c r="G67" s="42"/>
      <c r="H67" s="22"/>
      <c r="I67" s="23"/>
      <c r="J67" s="44"/>
      <c r="K67" s="22"/>
      <c r="L67" s="23"/>
      <c r="M67" s="44"/>
      <c r="N67" s="22"/>
      <c r="O67" s="23"/>
      <c r="P67" s="49"/>
      <c r="Q67" s="51"/>
      <c r="R67" s="51"/>
      <c r="S67" s="40">
        <f t="shared" si="2"/>
        <v>8.3333333333333329E-2</v>
      </c>
      <c r="T67" s="30"/>
      <c r="U67" s="31"/>
      <c r="V67" s="32"/>
      <c r="W67" s="32"/>
      <c r="X67" s="20"/>
    </row>
    <row r="68" spans="1:24" ht="5.25" customHeight="1" thickBot="1" x14ac:dyDescent="0.3">
      <c r="A68" s="3"/>
      <c r="B68" s="152"/>
      <c r="C68" s="74"/>
      <c r="D68" s="165"/>
      <c r="E68" s="9"/>
      <c r="F68" s="158"/>
      <c r="G68" s="8"/>
      <c r="H68" s="16"/>
      <c r="I68" s="10"/>
      <c r="J68" s="8"/>
      <c r="K68" s="16"/>
      <c r="L68" s="10"/>
      <c r="M68" s="8"/>
      <c r="N68" s="16"/>
      <c r="O68" s="10"/>
      <c r="P68" s="12"/>
      <c r="Q68" s="12"/>
      <c r="R68" s="12"/>
      <c r="S68" s="13"/>
      <c r="T68" s="4"/>
      <c r="U68" s="5"/>
      <c r="V68" s="6"/>
      <c r="W68" s="6"/>
      <c r="X68" s="6"/>
    </row>
    <row r="69" spans="1:24" ht="15.75" thickBot="1" x14ac:dyDescent="0.3">
      <c r="B69" s="156"/>
      <c r="C69"/>
      <c r="E69" s="25"/>
      <c r="F69" s="163"/>
      <c r="G69" s="423" t="str">
        <f>G2</f>
        <v># Shot</v>
      </c>
      <c r="J69" s="408" t="str">
        <f>J2</f>
        <v># Shot</v>
      </c>
      <c r="M69" s="426" t="str">
        <f>M2</f>
        <v># Shot</v>
      </c>
      <c r="P69" s="429" t="s">
        <v>11</v>
      </c>
      <c r="Q69" s="430"/>
      <c r="R69" s="431"/>
      <c r="T69" s="432" t="str">
        <f>T2</f>
        <v>Bypass</v>
      </c>
      <c r="U69" s="435" t="str">
        <f>U2</f>
        <v>No Show</v>
      </c>
      <c r="V69" s="394" t="str">
        <f>V2</f>
        <v>Decline</v>
      </c>
      <c r="W69" s="394" t="str">
        <f>W2</f>
        <v>Xtra Sheets</v>
      </c>
      <c r="X69" s="397" t="str">
        <f>X2</f>
        <v># Sales 
(if known)</v>
      </c>
    </row>
    <row r="70" spans="1:24" x14ac:dyDescent="0.25">
      <c r="F70" s="163"/>
      <c r="G70" s="424"/>
      <c r="J70" s="409"/>
      <c r="M70" s="427"/>
      <c r="P70" s="400" t="str">
        <f>P3</f>
        <v>Green 
Screen</v>
      </c>
      <c r="Q70" s="411" t="str">
        <f>Q3</f>
        <v>Star</v>
      </c>
      <c r="R70" s="402" t="str">
        <f>R3</f>
        <v>Private</v>
      </c>
      <c r="T70" s="433"/>
      <c r="U70" s="436"/>
      <c r="V70" s="395"/>
      <c r="W70" s="395"/>
      <c r="X70" s="398"/>
    </row>
    <row r="71" spans="1:24" ht="15.75" thickBot="1" x14ac:dyDescent="0.3">
      <c r="F71" s="163"/>
      <c r="G71" s="425"/>
      <c r="J71" s="410"/>
      <c r="M71" s="428"/>
      <c r="P71" s="401"/>
      <c r="Q71" s="412"/>
      <c r="R71" s="403"/>
      <c r="T71" s="434"/>
      <c r="U71" s="437"/>
      <c r="V71" s="396"/>
      <c r="W71" s="396"/>
      <c r="X71" s="399"/>
    </row>
    <row r="72" spans="1:24" ht="37.5" customHeight="1" thickBot="1" x14ac:dyDescent="0.3">
      <c r="F72" s="163"/>
      <c r="G72" s="26"/>
      <c r="J72" s="26"/>
      <c r="M72" s="26"/>
      <c r="P72" s="63"/>
      <c r="Q72" s="11"/>
      <c r="R72" s="11"/>
      <c r="T72" s="27"/>
      <c r="U72" s="28"/>
      <c r="V72" s="29"/>
      <c r="W72" s="29"/>
      <c r="X72" s="28"/>
    </row>
    <row r="73" spans="1:24" ht="4.5" customHeight="1" x14ac:dyDescent="0.25"/>
    <row r="74" spans="1:24" ht="4.5" customHeight="1" x14ac:dyDescent="0.25"/>
    <row r="75" spans="1:24" ht="27.75" customHeight="1" x14ac:dyDescent="0.25"/>
    <row r="76" spans="1:24" ht="27.75" customHeight="1" x14ac:dyDescent="0.25"/>
    <row r="77" spans="1:24" ht="27.75" customHeight="1" x14ac:dyDescent="0.25"/>
    <row r="81" ht="6" customHeight="1" x14ac:dyDescent="0.25"/>
  </sheetData>
  <mergeCells count="26">
    <mergeCell ref="A1:F2"/>
    <mergeCell ref="G1:O1"/>
    <mergeCell ref="G2:G3"/>
    <mergeCell ref="H2:I2"/>
    <mergeCell ref="M2:M3"/>
    <mergeCell ref="N2:O2"/>
    <mergeCell ref="G69:G71"/>
    <mergeCell ref="M69:M71"/>
    <mergeCell ref="P69:R69"/>
    <mergeCell ref="T69:T71"/>
    <mergeCell ref="U69:U71"/>
    <mergeCell ref="W69:W71"/>
    <mergeCell ref="X69:X71"/>
    <mergeCell ref="P70:P71"/>
    <mergeCell ref="R70:R71"/>
    <mergeCell ref="J2:J3"/>
    <mergeCell ref="K2:L2"/>
    <mergeCell ref="J69:J71"/>
    <mergeCell ref="Q70:Q71"/>
    <mergeCell ref="V69:V71"/>
    <mergeCell ref="P2:R2"/>
    <mergeCell ref="T2:T3"/>
    <mergeCell ref="U2:U3"/>
    <mergeCell ref="V2:V3"/>
    <mergeCell ref="W2:W3"/>
    <mergeCell ref="X2:X3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E789-3651-404C-9836-29546B958295}">
  <sheetPr>
    <tabColor rgb="FF7030A0"/>
    <pageSetUpPr fitToPage="1"/>
  </sheetPr>
  <dimension ref="A1:Y60"/>
  <sheetViews>
    <sheetView tabSelected="1" zoomScaleNormal="100" workbookViewId="0">
      <selection activeCell="Y52" sqref="Y5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73" customWidth="1"/>
    <col min="4" max="4" width="5.85546875" style="73" bestFit="1" customWidth="1"/>
    <col min="5" max="5" width="20.28515625" style="73" customWidth="1"/>
    <col min="6" max="6" width="8.42578125" bestFit="1" customWidth="1"/>
    <col min="7" max="7" width="4.28515625" customWidth="1"/>
    <col min="8" max="9" width="8.140625" style="73" customWidth="1"/>
    <col min="10" max="10" width="4.28515625" hidden="1" customWidth="1"/>
    <col min="11" max="12" width="8.140625" style="73" hidden="1" customWidth="1"/>
    <col min="13" max="13" width="4.28515625" customWidth="1"/>
    <col min="14" max="15" width="8.140625" style="73" customWidth="1"/>
    <col min="16" max="16" width="6.42578125" customWidth="1"/>
    <col min="17" max="17" width="6.42578125" hidden="1" customWidth="1"/>
    <col min="18" max="18" width="6.42578125" customWidth="1"/>
    <col min="19" max="19" width="5.7109375" style="2" customWidth="1"/>
    <col min="20" max="23" width="3.42578125" customWidth="1"/>
    <col min="24" max="24" width="8.42578125" customWidth="1"/>
    <col min="25" max="25" width="45.7109375" style="73" customWidth="1"/>
  </cols>
  <sheetData>
    <row r="1" spans="1:25" ht="16.5" thickBot="1" x14ac:dyDescent="0.3">
      <c r="A1" s="438" t="str">
        <f>'02.27 (v2)'!A1</f>
        <v>Tuesday, February 27th</v>
      </c>
      <c r="B1" s="438"/>
      <c r="C1" s="438"/>
      <c r="D1" s="438"/>
      <c r="E1" s="438"/>
      <c r="F1" s="439"/>
      <c r="G1" s="442" t="s">
        <v>22</v>
      </c>
      <c r="H1" s="443"/>
      <c r="I1" s="443"/>
      <c r="J1" s="443"/>
      <c r="K1" s="443"/>
      <c r="L1" s="443"/>
      <c r="M1" s="443"/>
      <c r="N1" s="443"/>
      <c r="O1" s="444"/>
      <c r="Y1"/>
    </row>
    <row r="2" spans="1:25" ht="24.75" customHeight="1" thickBot="1" x14ac:dyDescent="0.3">
      <c r="A2" s="440"/>
      <c r="B2" s="440"/>
      <c r="C2" s="440"/>
      <c r="D2" s="440"/>
      <c r="E2" s="440"/>
      <c r="F2" s="441"/>
      <c r="G2" s="445" t="s">
        <v>10</v>
      </c>
      <c r="H2" s="447" t="s">
        <v>24</v>
      </c>
      <c r="I2" s="448"/>
      <c r="J2" s="404" t="s">
        <v>10</v>
      </c>
      <c r="K2" s="406" t="s">
        <v>23</v>
      </c>
      <c r="L2" s="407"/>
      <c r="M2" s="449" t="s">
        <v>10</v>
      </c>
      <c r="N2" s="451" t="s">
        <v>6</v>
      </c>
      <c r="O2" s="452"/>
      <c r="P2" s="413" t="s">
        <v>11</v>
      </c>
      <c r="Q2" s="414"/>
      <c r="R2" s="415"/>
      <c r="S2" s="55"/>
      <c r="T2" s="416" t="s">
        <v>7</v>
      </c>
      <c r="U2" s="418" t="s">
        <v>8</v>
      </c>
      <c r="V2" s="420" t="s">
        <v>9</v>
      </c>
      <c r="W2" s="420" t="s">
        <v>27</v>
      </c>
      <c r="X2" s="397" t="s">
        <v>26</v>
      </c>
      <c r="Y2"/>
    </row>
    <row r="3" spans="1:25" ht="22.5" customHeight="1" x14ac:dyDescent="0.25">
      <c r="A3" s="56" t="s">
        <v>0</v>
      </c>
      <c r="B3" s="57" t="s">
        <v>18</v>
      </c>
      <c r="C3" s="58" t="s">
        <v>2</v>
      </c>
      <c r="D3" s="59" t="s">
        <v>1</v>
      </c>
      <c r="E3" s="60" t="s">
        <v>21</v>
      </c>
      <c r="F3" s="61" t="s">
        <v>17</v>
      </c>
      <c r="G3" s="446"/>
      <c r="H3" s="45" t="s">
        <v>15</v>
      </c>
      <c r="I3" s="46" t="s">
        <v>16</v>
      </c>
      <c r="J3" s="405"/>
      <c r="K3" s="47" t="s">
        <v>15</v>
      </c>
      <c r="L3" s="48" t="s">
        <v>16</v>
      </c>
      <c r="M3" s="450"/>
      <c r="N3" s="132" t="s">
        <v>15</v>
      </c>
      <c r="O3" s="133" t="s">
        <v>16</v>
      </c>
      <c r="P3" s="53" t="s">
        <v>25</v>
      </c>
      <c r="Q3" s="54" t="s">
        <v>23</v>
      </c>
      <c r="R3" s="131" t="s">
        <v>6</v>
      </c>
      <c r="S3" s="39" t="s">
        <v>20</v>
      </c>
      <c r="T3" s="417"/>
      <c r="U3" s="419"/>
      <c r="V3" s="421"/>
      <c r="W3" s="421"/>
      <c r="X3" s="422"/>
      <c r="Y3" s="60" t="s">
        <v>47</v>
      </c>
    </row>
    <row r="4" spans="1:25" ht="5.25" customHeight="1" x14ac:dyDescent="0.25">
      <c r="A4" s="3"/>
      <c r="B4" s="7"/>
      <c r="C4" s="74"/>
      <c r="D4" s="75"/>
      <c r="E4" s="9"/>
      <c r="F4" s="76"/>
      <c r="G4" s="4"/>
      <c r="H4" s="15"/>
      <c r="I4" s="8"/>
      <c r="J4" s="4"/>
      <c r="K4" s="15"/>
      <c r="L4" s="8"/>
      <c r="M4" s="4"/>
      <c r="N4" s="15"/>
      <c r="O4" s="8"/>
      <c r="P4" s="8"/>
      <c r="Q4" s="8"/>
      <c r="R4" s="8"/>
      <c r="S4" s="13"/>
      <c r="T4" s="4"/>
      <c r="U4" s="5"/>
      <c r="V4" s="6"/>
      <c r="W4" s="6"/>
      <c r="X4" s="6"/>
      <c r="Y4" s="9"/>
    </row>
    <row r="5" spans="1:25" ht="20.100000000000001" customHeight="1" x14ac:dyDescent="0.25">
      <c r="A5" s="102">
        <v>0.41666666666666669</v>
      </c>
      <c r="B5" s="154" t="s">
        <v>73</v>
      </c>
      <c r="C5" s="104">
        <v>15</v>
      </c>
      <c r="D5" s="167" t="s">
        <v>29</v>
      </c>
      <c r="E5" s="105" t="s">
        <v>30</v>
      </c>
      <c r="F5" s="160" t="s">
        <v>75</v>
      </c>
      <c r="G5" s="107" t="s">
        <v>12</v>
      </c>
      <c r="H5" s="108" t="s">
        <v>12</v>
      </c>
      <c r="I5" s="109" t="s">
        <v>12</v>
      </c>
      <c r="J5" s="107" t="s">
        <v>12</v>
      </c>
      <c r="K5" s="108" t="s">
        <v>12</v>
      </c>
      <c r="L5" s="109" t="s">
        <v>12</v>
      </c>
      <c r="M5" s="107" t="s">
        <v>12</v>
      </c>
      <c r="N5" s="108" t="s">
        <v>12</v>
      </c>
      <c r="O5" s="109" t="s">
        <v>12</v>
      </c>
      <c r="P5" s="140" t="s">
        <v>12</v>
      </c>
      <c r="Q5" s="141" t="s">
        <v>12</v>
      </c>
      <c r="R5" s="142" t="s">
        <v>12</v>
      </c>
      <c r="S5" s="110" t="s">
        <v>12</v>
      </c>
      <c r="T5" s="111" t="s">
        <v>12</v>
      </c>
      <c r="U5" s="112" t="s">
        <v>12</v>
      </c>
      <c r="V5" s="113" t="s">
        <v>12</v>
      </c>
      <c r="W5" s="113" t="s">
        <v>12</v>
      </c>
      <c r="X5" s="376" t="s">
        <v>12</v>
      </c>
      <c r="Y5" s="482" t="s">
        <v>127</v>
      </c>
    </row>
    <row r="6" spans="1:25" ht="20.100000000000001" customHeight="1" x14ac:dyDescent="0.25">
      <c r="A6" s="102">
        <v>0.41666666666666669</v>
      </c>
      <c r="B6" s="154" t="s">
        <v>73</v>
      </c>
      <c r="C6" s="104">
        <v>15</v>
      </c>
      <c r="D6" s="167" t="s">
        <v>29</v>
      </c>
      <c r="E6" s="105" t="s">
        <v>32</v>
      </c>
      <c r="F6" s="160" t="s">
        <v>77</v>
      </c>
      <c r="G6" s="107" t="s">
        <v>12</v>
      </c>
      <c r="H6" s="108" t="s">
        <v>12</v>
      </c>
      <c r="I6" s="109" t="s">
        <v>12</v>
      </c>
      <c r="J6" s="107" t="s">
        <v>12</v>
      </c>
      <c r="K6" s="108" t="s">
        <v>12</v>
      </c>
      <c r="L6" s="109" t="s">
        <v>12</v>
      </c>
      <c r="M6" s="107" t="s">
        <v>12</v>
      </c>
      <c r="N6" s="108" t="s">
        <v>12</v>
      </c>
      <c r="O6" s="109" t="s">
        <v>12</v>
      </c>
      <c r="P6" s="140" t="s">
        <v>12</v>
      </c>
      <c r="Q6" s="141" t="s">
        <v>12</v>
      </c>
      <c r="R6" s="142" t="s">
        <v>12</v>
      </c>
      <c r="S6" s="110" t="s">
        <v>12</v>
      </c>
      <c r="T6" s="111" t="s">
        <v>12</v>
      </c>
      <c r="U6" s="112" t="s">
        <v>12</v>
      </c>
      <c r="V6" s="113" t="s">
        <v>12</v>
      </c>
      <c r="W6" s="113" t="s">
        <v>12</v>
      </c>
      <c r="X6" s="376" t="s">
        <v>12</v>
      </c>
      <c r="Y6" s="482" t="s">
        <v>127</v>
      </c>
    </row>
    <row r="7" spans="1:25" ht="44.25" customHeight="1" x14ac:dyDescent="0.25">
      <c r="A7" s="78">
        <v>0.4375</v>
      </c>
      <c r="B7" s="155" t="s">
        <v>119</v>
      </c>
      <c r="C7" s="80">
        <v>27</v>
      </c>
      <c r="D7" s="169" t="s">
        <v>6</v>
      </c>
      <c r="E7" s="82" t="s">
        <v>120</v>
      </c>
      <c r="F7" s="162" t="s">
        <v>80</v>
      </c>
      <c r="G7" s="135" t="s">
        <v>12</v>
      </c>
      <c r="H7" s="18" t="s">
        <v>12</v>
      </c>
      <c r="I7" s="19" t="s">
        <v>12</v>
      </c>
      <c r="J7" s="136" t="s">
        <v>12</v>
      </c>
      <c r="K7" s="18" t="s">
        <v>12</v>
      </c>
      <c r="L7" s="19" t="s">
        <v>12</v>
      </c>
      <c r="M7" s="137">
        <f t="shared" ref="M7:M38" si="0">IF(ISBLANK(O7),0,(O7-N7+1))</f>
        <v>3</v>
      </c>
      <c r="N7" s="18">
        <v>2635</v>
      </c>
      <c r="O7" s="19">
        <v>2637</v>
      </c>
      <c r="P7" s="140" t="s">
        <v>12</v>
      </c>
      <c r="Q7" s="141" t="s">
        <v>12</v>
      </c>
      <c r="R7" s="142">
        <v>1</v>
      </c>
      <c r="S7" s="14" t="s">
        <v>12</v>
      </c>
      <c r="T7" s="36" t="s">
        <v>12</v>
      </c>
      <c r="U7" s="37" t="s">
        <v>12</v>
      </c>
      <c r="V7" s="38" t="s">
        <v>12</v>
      </c>
      <c r="W7" s="38" t="s">
        <v>12</v>
      </c>
      <c r="X7" s="377" t="s">
        <v>12</v>
      </c>
      <c r="Y7" s="381" t="s">
        <v>123</v>
      </c>
    </row>
    <row r="8" spans="1:25" ht="20.100000000000001" customHeight="1" x14ac:dyDescent="0.25">
      <c r="A8" s="64">
        <v>0.45833333333333331</v>
      </c>
      <c r="B8" s="153" t="s">
        <v>81</v>
      </c>
      <c r="C8" s="77">
        <v>25</v>
      </c>
      <c r="D8" s="166" t="s">
        <v>4</v>
      </c>
      <c r="E8" s="72"/>
      <c r="F8" s="159" t="s">
        <v>82</v>
      </c>
      <c r="G8" s="135">
        <f t="shared" ref="G8:G38" si="1">IF(ISBLANK(I8),0,(I8-H8+1))</f>
        <v>3</v>
      </c>
      <c r="H8" s="22">
        <v>3417</v>
      </c>
      <c r="I8" s="23">
        <v>3419</v>
      </c>
      <c r="J8" s="136" t="s">
        <v>12</v>
      </c>
      <c r="K8" s="22" t="s">
        <v>12</v>
      </c>
      <c r="L8" s="23" t="s">
        <v>12</v>
      </c>
      <c r="M8" s="137" t="s">
        <v>12</v>
      </c>
      <c r="N8" s="22" t="s">
        <v>12</v>
      </c>
      <c r="O8" s="23" t="s">
        <v>12</v>
      </c>
      <c r="P8" s="140">
        <f>2+0</f>
        <v>2</v>
      </c>
      <c r="Q8" s="141" t="s">
        <v>12</v>
      </c>
      <c r="R8" s="142" t="s">
        <v>12</v>
      </c>
      <c r="S8" s="40">
        <f t="shared" ref="S8:S38" si="2">A8+TIME(2,0,0)</f>
        <v>0.54166666666666663</v>
      </c>
      <c r="T8" s="143">
        <v>0</v>
      </c>
      <c r="U8" s="144">
        <v>0</v>
      </c>
      <c r="V8" s="145">
        <v>2</v>
      </c>
      <c r="W8" s="145">
        <v>0</v>
      </c>
      <c r="X8" s="378">
        <v>0</v>
      </c>
      <c r="Y8" s="382" t="s">
        <v>122</v>
      </c>
    </row>
    <row r="9" spans="1:25" ht="20.100000000000001" customHeight="1" x14ac:dyDescent="0.25">
      <c r="A9" s="102">
        <v>0.5</v>
      </c>
      <c r="B9" s="154" t="s">
        <v>118</v>
      </c>
      <c r="C9" s="104">
        <v>20</v>
      </c>
      <c r="D9" s="167" t="s">
        <v>29</v>
      </c>
      <c r="E9" s="105" t="s">
        <v>30</v>
      </c>
      <c r="F9" s="160" t="s">
        <v>75</v>
      </c>
      <c r="G9" s="107" t="s">
        <v>12</v>
      </c>
      <c r="H9" s="108" t="s">
        <v>12</v>
      </c>
      <c r="I9" s="109" t="s">
        <v>12</v>
      </c>
      <c r="J9" s="107" t="s">
        <v>12</v>
      </c>
      <c r="K9" s="108" t="s">
        <v>12</v>
      </c>
      <c r="L9" s="109" t="s">
        <v>12</v>
      </c>
      <c r="M9" s="107" t="s">
        <v>12</v>
      </c>
      <c r="N9" s="108" t="s">
        <v>12</v>
      </c>
      <c r="O9" s="109" t="s">
        <v>12</v>
      </c>
      <c r="P9" s="140" t="s">
        <v>12</v>
      </c>
      <c r="Q9" s="141" t="s">
        <v>12</v>
      </c>
      <c r="R9" s="142" t="s">
        <v>12</v>
      </c>
      <c r="S9" s="110" t="s">
        <v>12</v>
      </c>
      <c r="T9" s="374" t="s">
        <v>12</v>
      </c>
      <c r="U9" s="375" t="s">
        <v>12</v>
      </c>
      <c r="V9" s="364" t="s">
        <v>12</v>
      </c>
      <c r="W9" s="364" t="s">
        <v>12</v>
      </c>
      <c r="X9" s="379" t="s">
        <v>12</v>
      </c>
      <c r="Y9" s="482" t="s">
        <v>127</v>
      </c>
    </row>
    <row r="10" spans="1:25" ht="20.100000000000001" customHeight="1" x14ac:dyDescent="0.25">
      <c r="A10" s="102">
        <v>0.5</v>
      </c>
      <c r="B10" s="154" t="s">
        <v>118</v>
      </c>
      <c r="C10" s="104">
        <v>20</v>
      </c>
      <c r="D10" s="167" t="s">
        <v>29</v>
      </c>
      <c r="E10" s="105" t="s">
        <v>32</v>
      </c>
      <c r="F10" s="160" t="s">
        <v>77</v>
      </c>
      <c r="G10" s="107" t="s">
        <v>12</v>
      </c>
      <c r="H10" s="108" t="s">
        <v>12</v>
      </c>
      <c r="I10" s="109" t="s">
        <v>12</v>
      </c>
      <c r="J10" s="107" t="s">
        <v>12</v>
      </c>
      <c r="K10" s="108" t="s">
        <v>12</v>
      </c>
      <c r="L10" s="109" t="s">
        <v>12</v>
      </c>
      <c r="M10" s="107" t="s">
        <v>12</v>
      </c>
      <c r="N10" s="108" t="s">
        <v>12</v>
      </c>
      <c r="O10" s="109" t="s">
        <v>12</v>
      </c>
      <c r="P10" s="140" t="s">
        <v>12</v>
      </c>
      <c r="Q10" s="141" t="s">
        <v>12</v>
      </c>
      <c r="R10" s="142" t="s">
        <v>12</v>
      </c>
      <c r="S10" s="110" t="s">
        <v>12</v>
      </c>
      <c r="T10" s="374" t="s">
        <v>12</v>
      </c>
      <c r="U10" s="375" t="s">
        <v>12</v>
      </c>
      <c r="V10" s="364" t="s">
        <v>12</v>
      </c>
      <c r="W10" s="364" t="s">
        <v>12</v>
      </c>
      <c r="X10" s="379" t="s">
        <v>12</v>
      </c>
      <c r="Y10" s="482" t="s">
        <v>127</v>
      </c>
    </row>
    <row r="11" spans="1:25" ht="20.100000000000001" customHeight="1" x14ac:dyDescent="0.25">
      <c r="A11" s="102">
        <v>0.5</v>
      </c>
      <c r="B11" s="154" t="s">
        <v>118</v>
      </c>
      <c r="C11" s="104">
        <v>20</v>
      </c>
      <c r="D11" s="167" t="s">
        <v>29</v>
      </c>
      <c r="E11" s="105" t="s">
        <v>33</v>
      </c>
      <c r="F11" s="160" t="s">
        <v>34</v>
      </c>
      <c r="G11" s="107" t="s">
        <v>12</v>
      </c>
      <c r="H11" s="108" t="s">
        <v>12</v>
      </c>
      <c r="I11" s="109" t="s">
        <v>12</v>
      </c>
      <c r="J11" s="107" t="s">
        <v>12</v>
      </c>
      <c r="K11" s="108" t="s">
        <v>12</v>
      </c>
      <c r="L11" s="109" t="s">
        <v>12</v>
      </c>
      <c r="M11" s="107" t="s">
        <v>12</v>
      </c>
      <c r="N11" s="108" t="s">
        <v>12</v>
      </c>
      <c r="O11" s="109" t="s">
        <v>12</v>
      </c>
      <c r="P11" s="140" t="s">
        <v>12</v>
      </c>
      <c r="Q11" s="141" t="s">
        <v>12</v>
      </c>
      <c r="R11" s="142" t="s">
        <v>12</v>
      </c>
      <c r="S11" s="110" t="s">
        <v>12</v>
      </c>
      <c r="T11" s="374" t="s">
        <v>12</v>
      </c>
      <c r="U11" s="375" t="s">
        <v>12</v>
      </c>
      <c r="V11" s="364" t="s">
        <v>12</v>
      </c>
      <c r="W11" s="364" t="s">
        <v>12</v>
      </c>
      <c r="X11" s="379" t="s">
        <v>12</v>
      </c>
      <c r="Y11" s="482" t="s">
        <v>127</v>
      </c>
    </row>
    <row r="12" spans="1:25" ht="20.100000000000001" customHeight="1" x14ac:dyDescent="0.25">
      <c r="A12" s="64">
        <v>0.5</v>
      </c>
      <c r="B12" s="153" t="s">
        <v>81</v>
      </c>
      <c r="C12" s="77">
        <v>25</v>
      </c>
      <c r="D12" s="166" t="s">
        <v>4</v>
      </c>
      <c r="E12" s="72"/>
      <c r="F12" s="159" t="s">
        <v>80</v>
      </c>
      <c r="G12" s="135">
        <f t="shared" si="1"/>
        <v>2</v>
      </c>
      <c r="H12" s="22">
        <v>3420</v>
      </c>
      <c r="I12" s="23">
        <v>3421</v>
      </c>
      <c r="J12" s="136" t="s">
        <v>12</v>
      </c>
      <c r="K12" s="22" t="s">
        <v>12</v>
      </c>
      <c r="L12" s="23" t="s">
        <v>12</v>
      </c>
      <c r="M12" s="137" t="s">
        <v>12</v>
      </c>
      <c r="N12" s="22" t="s">
        <v>12</v>
      </c>
      <c r="O12" s="23" t="s">
        <v>12</v>
      </c>
      <c r="P12" s="140">
        <f>2+0</f>
        <v>2</v>
      </c>
      <c r="Q12" s="141" t="s">
        <v>12</v>
      </c>
      <c r="R12" s="142" t="s">
        <v>12</v>
      </c>
      <c r="S12" s="40">
        <f t="shared" si="2"/>
        <v>0.58333333333333337</v>
      </c>
      <c r="T12" s="143">
        <v>0</v>
      </c>
      <c r="U12" s="144">
        <v>0</v>
      </c>
      <c r="V12" s="145">
        <v>0</v>
      </c>
      <c r="W12" s="145">
        <v>0</v>
      </c>
      <c r="X12" s="378">
        <v>2</v>
      </c>
      <c r="Y12" s="383"/>
    </row>
    <row r="13" spans="1:25" ht="20.100000000000001" customHeight="1" x14ac:dyDescent="0.25">
      <c r="A13" s="64">
        <v>4.1666666666666664E-2</v>
      </c>
      <c r="B13" s="153" t="s">
        <v>3</v>
      </c>
      <c r="C13" s="77">
        <v>35</v>
      </c>
      <c r="D13" s="166" t="s">
        <v>4</v>
      </c>
      <c r="E13" s="72"/>
      <c r="F13" s="159" t="s">
        <v>85</v>
      </c>
      <c r="G13" s="135">
        <f t="shared" si="1"/>
        <v>7</v>
      </c>
      <c r="H13" s="22">
        <v>3422</v>
      </c>
      <c r="I13" s="23">
        <v>3428</v>
      </c>
      <c r="J13" s="136" t="s">
        <v>12</v>
      </c>
      <c r="K13" s="22" t="s">
        <v>12</v>
      </c>
      <c r="L13" s="23" t="s">
        <v>12</v>
      </c>
      <c r="M13" s="137" t="s">
        <v>12</v>
      </c>
      <c r="N13" s="22" t="s">
        <v>12</v>
      </c>
      <c r="O13" s="23" t="s">
        <v>12</v>
      </c>
      <c r="P13" s="140">
        <f>7+0</f>
        <v>7</v>
      </c>
      <c r="Q13" s="141" t="s">
        <v>12</v>
      </c>
      <c r="R13" s="142" t="s">
        <v>12</v>
      </c>
      <c r="S13" s="40">
        <f t="shared" si="2"/>
        <v>0.125</v>
      </c>
      <c r="T13" s="483">
        <v>0</v>
      </c>
      <c r="U13" s="484">
        <v>0</v>
      </c>
      <c r="V13" s="485">
        <v>1</v>
      </c>
      <c r="W13" s="485">
        <v>0</v>
      </c>
      <c r="X13" s="486">
        <f>5+1</f>
        <v>6</v>
      </c>
      <c r="Y13" s="481" t="s">
        <v>126</v>
      </c>
    </row>
    <row r="14" spans="1:25" ht="20.100000000000001" customHeight="1" x14ac:dyDescent="0.25">
      <c r="A14" s="64">
        <v>0.125</v>
      </c>
      <c r="B14" s="153" t="s">
        <v>3</v>
      </c>
      <c r="C14" s="77">
        <v>35</v>
      </c>
      <c r="D14" s="166" t="s">
        <v>4</v>
      </c>
      <c r="E14" s="72"/>
      <c r="F14" s="159" t="s">
        <v>34</v>
      </c>
      <c r="G14" s="135">
        <f t="shared" si="1"/>
        <v>7</v>
      </c>
      <c r="H14" s="22">
        <v>3429</v>
      </c>
      <c r="I14" s="23">
        <v>3435</v>
      </c>
      <c r="J14" s="136" t="s">
        <v>12</v>
      </c>
      <c r="K14" s="22" t="s">
        <v>12</v>
      </c>
      <c r="L14" s="23" t="s">
        <v>12</v>
      </c>
      <c r="M14" s="137" t="s">
        <v>12</v>
      </c>
      <c r="N14" s="22" t="s">
        <v>12</v>
      </c>
      <c r="O14" s="23" t="s">
        <v>12</v>
      </c>
      <c r="P14" s="140">
        <f>6+1</f>
        <v>7</v>
      </c>
      <c r="Q14" s="141" t="s">
        <v>12</v>
      </c>
      <c r="R14" s="142" t="s">
        <v>12</v>
      </c>
      <c r="S14" s="40">
        <f t="shared" si="2"/>
        <v>0.20833333333333331</v>
      </c>
      <c r="T14" s="143">
        <v>0</v>
      </c>
      <c r="U14" s="144">
        <v>0</v>
      </c>
      <c r="V14" s="145">
        <v>5</v>
      </c>
      <c r="W14" s="145">
        <v>0</v>
      </c>
      <c r="X14" s="378">
        <v>2</v>
      </c>
      <c r="Y14" s="383"/>
    </row>
    <row r="15" spans="1:25" ht="20.100000000000001" customHeight="1" x14ac:dyDescent="0.25">
      <c r="A15" s="64">
        <v>0.16666666666666666</v>
      </c>
      <c r="B15" s="153" t="s">
        <v>3</v>
      </c>
      <c r="C15" s="77">
        <v>35</v>
      </c>
      <c r="D15" s="166" t="s">
        <v>4</v>
      </c>
      <c r="E15" s="72"/>
      <c r="F15" s="159" t="s">
        <v>5</v>
      </c>
      <c r="G15" s="135">
        <f t="shared" si="1"/>
        <v>1</v>
      </c>
      <c r="H15" s="22">
        <v>3436</v>
      </c>
      <c r="I15" s="23">
        <v>3436</v>
      </c>
      <c r="J15" s="136" t="s">
        <v>12</v>
      </c>
      <c r="K15" s="22" t="s">
        <v>12</v>
      </c>
      <c r="L15" s="23" t="s">
        <v>12</v>
      </c>
      <c r="M15" s="137" t="s">
        <v>12</v>
      </c>
      <c r="N15" s="22" t="s">
        <v>12</v>
      </c>
      <c r="O15" s="23" t="s">
        <v>12</v>
      </c>
      <c r="P15" s="140">
        <f>1+0</f>
        <v>1</v>
      </c>
      <c r="Q15" s="141" t="s">
        <v>12</v>
      </c>
      <c r="R15" s="142" t="s">
        <v>12</v>
      </c>
      <c r="S15" s="40">
        <f t="shared" si="2"/>
        <v>0.25</v>
      </c>
      <c r="T15" s="143">
        <v>0</v>
      </c>
      <c r="U15" s="144">
        <v>0</v>
      </c>
      <c r="V15" s="145">
        <v>0</v>
      </c>
      <c r="W15" s="145">
        <v>0</v>
      </c>
      <c r="X15" s="378">
        <f>1+18</f>
        <v>19</v>
      </c>
      <c r="Y15" s="384" t="s">
        <v>128</v>
      </c>
    </row>
    <row r="16" spans="1:25" ht="78.75" customHeight="1" x14ac:dyDescent="0.25">
      <c r="A16" s="78">
        <v>0.27083333333333331</v>
      </c>
      <c r="B16" s="155" t="s">
        <v>86</v>
      </c>
      <c r="C16" s="80">
        <v>200</v>
      </c>
      <c r="D16" s="169" t="s">
        <v>6</v>
      </c>
      <c r="E16" s="82" t="s">
        <v>121</v>
      </c>
      <c r="F16" s="162" t="s">
        <v>88</v>
      </c>
      <c r="G16" s="135" t="s">
        <v>12</v>
      </c>
      <c r="H16" s="18" t="s">
        <v>12</v>
      </c>
      <c r="I16" s="19" t="s">
        <v>12</v>
      </c>
      <c r="J16" s="136" t="s">
        <v>12</v>
      </c>
      <c r="K16" s="18" t="s">
        <v>12</v>
      </c>
      <c r="L16" s="19" t="s">
        <v>12</v>
      </c>
      <c r="M16" s="137">
        <f t="shared" si="0"/>
        <v>22</v>
      </c>
      <c r="N16" s="18">
        <v>2638</v>
      </c>
      <c r="O16" s="19">
        <v>2659</v>
      </c>
      <c r="P16" s="140" t="s">
        <v>12</v>
      </c>
      <c r="Q16" s="141" t="s">
        <v>12</v>
      </c>
      <c r="R16" s="142">
        <v>5</v>
      </c>
      <c r="S16" s="14" t="s">
        <v>12</v>
      </c>
      <c r="T16" s="36" t="s">
        <v>12</v>
      </c>
      <c r="U16" s="37" t="s">
        <v>12</v>
      </c>
      <c r="V16" s="38" t="s">
        <v>12</v>
      </c>
      <c r="W16" s="38" t="s">
        <v>12</v>
      </c>
      <c r="X16" s="377" t="s">
        <v>12</v>
      </c>
      <c r="Y16" s="385" t="s">
        <v>124</v>
      </c>
    </row>
    <row r="17" spans="1:25" ht="20.100000000000001" hidden="1" customHeight="1" x14ac:dyDescent="0.25">
      <c r="A17" s="64">
        <f>'02.27 (v2)'!A17</f>
        <v>0</v>
      </c>
      <c r="B17" s="65">
        <f>'02.27 (v2)'!B17</f>
        <v>0</v>
      </c>
      <c r="C17" s="77">
        <f>'02.27 (v2)'!C17</f>
        <v>0</v>
      </c>
      <c r="D17" s="77">
        <f>'02.27 (v2)'!D17</f>
        <v>0</v>
      </c>
      <c r="E17" s="72">
        <f>'02.27 (v2)'!E17</f>
        <v>0</v>
      </c>
      <c r="F17" s="84">
        <f>'02.27 (v2)'!F17</f>
        <v>0</v>
      </c>
      <c r="G17" s="135">
        <f t="shared" si="1"/>
        <v>0</v>
      </c>
      <c r="H17" s="138"/>
      <c r="I17" s="139"/>
      <c r="J17" s="136">
        <f t="shared" ref="J17:J38" si="3">IF(ISBLANK(L17),0,(L17-K17+1))</f>
        <v>0</v>
      </c>
      <c r="K17" s="138"/>
      <c r="L17" s="139"/>
      <c r="M17" s="137">
        <f t="shared" si="0"/>
        <v>0</v>
      </c>
      <c r="N17" s="138"/>
      <c r="O17" s="139"/>
      <c r="P17" s="140"/>
      <c r="Q17" s="141"/>
      <c r="R17" s="142"/>
      <c r="S17" s="40">
        <f t="shared" si="2"/>
        <v>8.3333333333333329E-2</v>
      </c>
      <c r="T17" s="143"/>
      <c r="U17" s="144"/>
      <c r="V17" s="145"/>
      <c r="W17" s="145"/>
      <c r="X17" s="146"/>
      <c r="Y17" s="380"/>
    </row>
    <row r="18" spans="1:25" ht="20.100000000000001" hidden="1" customHeight="1" x14ac:dyDescent="0.25">
      <c r="A18" s="64">
        <f>'02.27 (v2)'!A18</f>
        <v>0</v>
      </c>
      <c r="B18" s="65">
        <f>'02.27 (v2)'!B18</f>
        <v>0</v>
      </c>
      <c r="C18" s="77">
        <f>'02.27 (v2)'!C18</f>
        <v>0</v>
      </c>
      <c r="D18" s="77">
        <f>'02.27 (v2)'!D18</f>
        <v>0</v>
      </c>
      <c r="E18" s="72">
        <f>'02.27 (v2)'!E18</f>
        <v>0</v>
      </c>
      <c r="F18" s="84">
        <f>'02.27 (v2)'!F18</f>
        <v>0</v>
      </c>
      <c r="G18" s="135">
        <f t="shared" si="1"/>
        <v>0</v>
      </c>
      <c r="H18" s="138"/>
      <c r="I18" s="139"/>
      <c r="J18" s="136">
        <f t="shared" si="3"/>
        <v>0</v>
      </c>
      <c r="K18" s="138"/>
      <c r="L18" s="139"/>
      <c r="M18" s="137">
        <f t="shared" si="0"/>
        <v>0</v>
      </c>
      <c r="N18" s="138"/>
      <c r="O18" s="139"/>
      <c r="P18" s="140"/>
      <c r="Q18" s="141"/>
      <c r="R18" s="142"/>
      <c r="S18" s="40">
        <f t="shared" si="2"/>
        <v>8.3333333333333329E-2</v>
      </c>
      <c r="T18" s="143"/>
      <c r="U18" s="144"/>
      <c r="V18" s="145"/>
      <c r="W18" s="145"/>
      <c r="X18" s="146"/>
      <c r="Y18" s="72"/>
    </row>
    <row r="19" spans="1:25" ht="20.100000000000001" hidden="1" customHeight="1" x14ac:dyDescent="0.25">
      <c r="A19" s="64">
        <f>'02.27 (v2)'!A19</f>
        <v>0</v>
      </c>
      <c r="B19" s="65">
        <f>'02.27 (v2)'!B19</f>
        <v>0</v>
      </c>
      <c r="C19" s="77">
        <f>'02.27 (v2)'!C19</f>
        <v>0</v>
      </c>
      <c r="D19" s="77">
        <f>'02.27 (v2)'!D19</f>
        <v>0</v>
      </c>
      <c r="E19" s="72">
        <f>'02.27 (v2)'!E19</f>
        <v>0</v>
      </c>
      <c r="F19" s="84">
        <f>'02.27 (v2)'!F19</f>
        <v>0</v>
      </c>
      <c r="G19" s="135">
        <f t="shared" si="1"/>
        <v>0</v>
      </c>
      <c r="H19" s="138"/>
      <c r="I19" s="139"/>
      <c r="J19" s="136">
        <f t="shared" si="3"/>
        <v>0</v>
      </c>
      <c r="K19" s="138"/>
      <c r="L19" s="139"/>
      <c r="M19" s="137">
        <f t="shared" si="0"/>
        <v>0</v>
      </c>
      <c r="N19" s="138"/>
      <c r="O19" s="139"/>
      <c r="P19" s="140"/>
      <c r="Q19" s="141"/>
      <c r="R19" s="142"/>
      <c r="S19" s="40">
        <f t="shared" si="2"/>
        <v>8.3333333333333329E-2</v>
      </c>
      <c r="T19" s="143"/>
      <c r="U19" s="144"/>
      <c r="V19" s="145"/>
      <c r="W19" s="145"/>
      <c r="X19" s="146"/>
      <c r="Y19" s="72"/>
    </row>
    <row r="20" spans="1:25" ht="20.100000000000001" hidden="1" customHeight="1" x14ac:dyDescent="0.25">
      <c r="A20" s="64">
        <f>'02.27 (v2)'!A20</f>
        <v>0</v>
      </c>
      <c r="B20" s="65">
        <f>'02.27 (v2)'!B20</f>
        <v>0</v>
      </c>
      <c r="C20" s="77">
        <f>'02.27 (v2)'!C20</f>
        <v>0</v>
      </c>
      <c r="D20" s="77">
        <f>'02.27 (v2)'!D20</f>
        <v>0</v>
      </c>
      <c r="E20" s="72">
        <f>'02.27 (v2)'!E20</f>
        <v>0</v>
      </c>
      <c r="F20" s="84">
        <f>'02.27 (v2)'!F20</f>
        <v>0</v>
      </c>
      <c r="G20" s="135">
        <f t="shared" si="1"/>
        <v>0</v>
      </c>
      <c r="H20" s="138"/>
      <c r="I20" s="139"/>
      <c r="J20" s="136">
        <f t="shared" si="3"/>
        <v>0</v>
      </c>
      <c r="K20" s="138"/>
      <c r="L20" s="139"/>
      <c r="M20" s="137">
        <f t="shared" si="0"/>
        <v>0</v>
      </c>
      <c r="N20" s="138"/>
      <c r="O20" s="139"/>
      <c r="P20" s="140"/>
      <c r="Q20" s="141"/>
      <c r="R20" s="142"/>
      <c r="S20" s="40">
        <f t="shared" si="2"/>
        <v>8.3333333333333329E-2</v>
      </c>
      <c r="T20" s="143"/>
      <c r="U20" s="144"/>
      <c r="V20" s="145"/>
      <c r="W20" s="145"/>
      <c r="X20" s="146"/>
      <c r="Y20" s="72"/>
    </row>
    <row r="21" spans="1:25" ht="20.100000000000001" hidden="1" customHeight="1" x14ac:dyDescent="0.25">
      <c r="A21" s="64">
        <f>'02.27 (v2)'!A21</f>
        <v>0</v>
      </c>
      <c r="B21" s="65">
        <f>'02.27 (v2)'!B21</f>
        <v>0</v>
      </c>
      <c r="C21" s="77">
        <f>'02.27 (v2)'!C21</f>
        <v>0</v>
      </c>
      <c r="D21" s="77">
        <f>'02.27 (v2)'!D21</f>
        <v>0</v>
      </c>
      <c r="E21" s="72">
        <f>'02.27 (v2)'!E21</f>
        <v>0</v>
      </c>
      <c r="F21" s="84">
        <f>'02.27 (v2)'!F21</f>
        <v>0</v>
      </c>
      <c r="G21" s="135">
        <f t="shared" si="1"/>
        <v>0</v>
      </c>
      <c r="H21" s="138"/>
      <c r="I21" s="139"/>
      <c r="J21" s="136">
        <f t="shared" si="3"/>
        <v>0</v>
      </c>
      <c r="K21" s="138"/>
      <c r="L21" s="139"/>
      <c r="M21" s="137">
        <f t="shared" si="0"/>
        <v>0</v>
      </c>
      <c r="N21" s="138"/>
      <c r="O21" s="139"/>
      <c r="P21" s="140"/>
      <c r="Q21" s="141"/>
      <c r="R21" s="142"/>
      <c r="S21" s="40">
        <f t="shared" si="2"/>
        <v>8.3333333333333329E-2</v>
      </c>
      <c r="T21" s="143"/>
      <c r="U21" s="144"/>
      <c r="V21" s="145"/>
      <c r="W21" s="145"/>
      <c r="X21" s="146"/>
      <c r="Y21" s="72"/>
    </row>
    <row r="22" spans="1:25" ht="20.100000000000001" hidden="1" customHeight="1" x14ac:dyDescent="0.25">
      <c r="A22" s="64">
        <f>'02.27 (v2)'!A22</f>
        <v>0</v>
      </c>
      <c r="B22" s="65">
        <f>'02.27 (v2)'!B22</f>
        <v>0</v>
      </c>
      <c r="C22" s="77">
        <f>'02.27 (v2)'!C22</f>
        <v>0</v>
      </c>
      <c r="D22" s="77">
        <f>'02.27 (v2)'!D22</f>
        <v>0</v>
      </c>
      <c r="E22" s="72">
        <f>'02.27 (v2)'!E22</f>
        <v>0</v>
      </c>
      <c r="F22" s="84">
        <f>'02.27 (v2)'!F22</f>
        <v>0</v>
      </c>
      <c r="G22" s="135">
        <f t="shared" si="1"/>
        <v>0</v>
      </c>
      <c r="H22" s="138"/>
      <c r="I22" s="139"/>
      <c r="J22" s="136">
        <f t="shared" si="3"/>
        <v>0</v>
      </c>
      <c r="K22" s="138"/>
      <c r="L22" s="139"/>
      <c r="M22" s="137">
        <f t="shared" si="0"/>
        <v>0</v>
      </c>
      <c r="N22" s="138"/>
      <c r="O22" s="139"/>
      <c r="P22" s="140"/>
      <c r="Q22" s="141"/>
      <c r="R22" s="142"/>
      <c r="S22" s="40">
        <f t="shared" si="2"/>
        <v>8.3333333333333329E-2</v>
      </c>
      <c r="T22" s="143"/>
      <c r="U22" s="144"/>
      <c r="V22" s="145"/>
      <c r="W22" s="145"/>
      <c r="X22" s="146"/>
      <c r="Y22" s="72"/>
    </row>
    <row r="23" spans="1:25" ht="20.100000000000001" hidden="1" customHeight="1" x14ac:dyDescent="0.25">
      <c r="A23" s="64">
        <f>'02.27 (v2)'!A23</f>
        <v>0</v>
      </c>
      <c r="B23" s="65">
        <f>'02.27 (v2)'!B23</f>
        <v>0</v>
      </c>
      <c r="C23" s="77">
        <f>'02.27 (v2)'!C23</f>
        <v>0</v>
      </c>
      <c r="D23" s="77">
        <f>'02.27 (v2)'!D23</f>
        <v>0</v>
      </c>
      <c r="E23" s="72">
        <f>'02.27 (v2)'!E23</f>
        <v>0</v>
      </c>
      <c r="F23" s="84">
        <f>'02.27 (v2)'!F23</f>
        <v>0</v>
      </c>
      <c r="G23" s="135">
        <f t="shared" si="1"/>
        <v>0</v>
      </c>
      <c r="H23" s="138"/>
      <c r="I23" s="139"/>
      <c r="J23" s="136">
        <f t="shared" si="3"/>
        <v>0</v>
      </c>
      <c r="K23" s="138"/>
      <c r="L23" s="139"/>
      <c r="M23" s="137">
        <f t="shared" si="0"/>
        <v>0</v>
      </c>
      <c r="N23" s="138"/>
      <c r="O23" s="139"/>
      <c r="P23" s="140"/>
      <c r="Q23" s="141"/>
      <c r="R23" s="142"/>
      <c r="S23" s="40">
        <f t="shared" si="2"/>
        <v>8.3333333333333329E-2</v>
      </c>
      <c r="T23" s="143"/>
      <c r="U23" s="144"/>
      <c r="V23" s="145"/>
      <c r="W23" s="145"/>
      <c r="X23" s="146"/>
      <c r="Y23" s="72"/>
    </row>
    <row r="24" spans="1:25" ht="20.100000000000001" hidden="1" customHeight="1" x14ac:dyDescent="0.25">
      <c r="A24" s="64">
        <f>'02.27 (v2)'!A24</f>
        <v>0</v>
      </c>
      <c r="B24" s="65">
        <f>'02.27 (v2)'!B24</f>
        <v>0</v>
      </c>
      <c r="C24" s="77">
        <f>'02.27 (v2)'!C24</f>
        <v>0</v>
      </c>
      <c r="D24" s="77">
        <f>'02.27 (v2)'!D24</f>
        <v>0</v>
      </c>
      <c r="E24" s="72">
        <f>'02.27 (v2)'!E24</f>
        <v>0</v>
      </c>
      <c r="F24" s="84">
        <f>'02.27 (v2)'!F24</f>
        <v>0</v>
      </c>
      <c r="G24" s="135">
        <f t="shared" si="1"/>
        <v>0</v>
      </c>
      <c r="H24" s="138"/>
      <c r="I24" s="139"/>
      <c r="J24" s="136">
        <f t="shared" si="3"/>
        <v>0</v>
      </c>
      <c r="K24" s="138"/>
      <c r="L24" s="139"/>
      <c r="M24" s="137">
        <f t="shared" si="0"/>
        <v>0</v>
      </c>
      <c r="N24" s="138"/>
      <c r="O24" s="139"/>
      <c r="P24" s="140"/>
      <c r="Q24" s="141"/>
      <c r="R24" s="142"/>
      <c r="S24" s="40">
        <f t="shared" si="2"/>
        <v>8.3333333333333329E-2</v>
      </c>
      <c r="T24" s="143"/>
      <c r="U24" s="144"/>
      <c r="V24" s="145"/>
      <c r="W24" s="145"/>
      <c r="X24" s="146"/>
      <c r="Y24" s="72"/>
    </row>
    <row r="25" spans="1:25" ht="20.100000000000001" hidden="1" customHeight="1" x14ac:dyDescent="0.25">
      <c r="A25" s="64">
        <f>'02.27 (v2)'!A25</f>
        <v>0</v>
      </c>
      <c r="B25" s="65">
        <f>'02.27 (v2)'!B25</f>
        <v>0</v>
      </c>
      <c r="C25" s="77">
        <f>'02.27 (v2)'!C25</f>
        <v>0</v>
      </c>
      <c r="D25" s="77">
        <f>'02.27 (v2)'!D25</f>
        <v>0</v>
      </c>
      <c r="E25" s="72">
        <f>'02.27 (v2)'!E25</f>
        <v>0</v>
      </c>
      <c r="F25" s="84">
        <f>'02.27 (v2)'!F25</f>
        <v>0</v>
      </c>
      <c r="G25" s="135">
        <f t="shared" si="1"/>
        <v>0</v>
      </c>
      <c r="H25" s="138"/>
      <c r="I25" s="139"/>
      <c r="J25" s="136">
        <f t="shared" si="3"/>
        <v>0</v>
      </c>
      <c r="K25" s="138"/>
      <c r="L25" s="139"/>
      <c r="M25" s="137">
        <f t="shared" si="0"/>
        <v>0</v>
      </c>
      <c r="N25" s="138"/>
      <c r="O25" s="139"/>
      <c r="P25" s="140"/>
      <c r="Q25" s="141"/>
      <c r="R25" s="142"/>
      <c r="S25" s="40">
        <f t="shared" si="2"/>
        <v>8.3333333333333329E-2</v>
      </c>
      <c r="T25" s="143"/>
      <c r="U25" s="144"/>
      <c r="V25" s="145"/>
      <c r="W25" s="145"/>
      <c r="X25" s="146"/>
      <c r="Y25" s="72"/>
    </row>
    <row r="26" spans="1:25" ht="20.100000000000001" hidden="1" customHeight="1" x14ac:dyDescent="0.25">
      <c r="A26" s="64">
        <f>'02.27 (v2)'!A26</f>
        <v>0</v>
      </c>
      <c r="B26" s="65">
        <f>'02.27 (v2)'!B26</f>
        <v>0</v>
      </c>
      <c r="C26" s="77">
        <f>'02.27 (v2)'!C26</f>
        <v>0</v>
      </c>
      <c r="D26" s="77">
        <f>'02.27 (v2)'!D26</f>
        <v>0</v>
      </c>
      <c r="E26" s="72">
        <f>'02.27 (v2)'!E26</f>
        <v>0</v>
      </c>
      <c r="F26" s="84">
        <f>'02.27 (v2)'!F26</f>
        <v>0</v>
      </c>
      <c r="G26" s="135">
        <f t="shared" si="1"/>
        <v>0</v>
      </c>
      <c r="H26" s="138"/>
      <c r="I26" s="139"/>
      <c r="J26" s="136">
        <f t="shared" si="3"/>
        <v>0</v>
      </c>
      <c r="K26" s="138"/>
      <c r="L26" s="139"/>
      <c r="M26" s="137">
        <f t="shared" si="0"/>
        <v>0</v>
      </c>
      <c r="N26" s="138"/>
      <c r="O26" s="139"/>
      <c r="P26" s="140"/>
      <c r="Q26" s="141"/>
      <c r="R26" s="142"/>
      <c r="S26" s="40">
        <f t="shared" si="2"/>
        <v>8.3333333333333329E-2</v>
      </c>
      <c r="T26" s="143"/>
      <c r="U26" s="144"/>
      <c r="V26" s="145"/>
      <c r="W26" s="145"/>
      <c r="X26" s="146"/>
      <c r="Y26" s="72"/>
    </row>
    <row r="27" spans="1:25" ht="20.100000000000001" hidden="1" customHeight="1" x14ac:dyDescent="0.25">
      <c r="A27" s="64">
        <f>'02.27 (v2)'!A27</f>
        <v>0</v>
      </c>
      <c r="B27" s="65">
        <f>'02.27 (v2)'!B27</f>
        <v>0</v>
      </c>
      <c r="C27" s="77">
        <f>'02.27 (v2)'!C27</f>
        <v>0</v>
      </c>
      <c r="D27" s="77">
        <f>'02.27 (v2)'!D27</f>
        <v>0</v>
      </c>
      <c r="E27" s="72">
        <f>'02.27 (v2)'!E27</f>
        <v>0</v>
      </c>
      <c r="F27" s="84">
        <f>'02.27 (v2)'!F27</f>
        <v>0</v>
      </c>
      <c r="G27" s="135">
        <f t="shared" si="1"/>
        <v>0</v>
      </c>
      <c r="H27" s="138"/>
      <c r="I27" s="139"/>
      <c r="J27" s="136">
        <f t="shared" si="3"/>
        <v>0</v>
      </c>
      <c r="K27" s="138"/>
      <c r="L27" s="139"/>
      <c r="M27" s="137">
        <f t="shared" si="0"/>
        <v>0</v>
      </c>
      <c r="N27" s="138"/>
      <c r="O27" s="139"/>
      <c r="P27" s="140"/>
      <c r="Q27" s="141"/>
      <c r="R27" s="142"/>
      <c r="S27" s="40">
        <f t="shared" si="2"/>
        <v>8.3333333333333329E-2</v>
      </c>
      <c r="T27" s="143"/>
      <c r="U27" s="144"/>
      <c r="V27" s="145"/>
      <c r="W27" s="145"/>
      <c r="X27" s="146"/>
      <c r="Y27" s="72"/>
    </row>
    <row r="28" spans="1:25" ht="20.100000000000001" hidden="1" customHeight="1" x14ac:dyDescent="0.25">
      <c r="A28" s="64">
        <f>'02.27 (v2)'!A28</f>
        <v>0</v>
      </c>
      <c r="B28" s="65">
        <f>'02.27 (v2)'!B28</f>
        <v>0</v>
      </c>
      <c r="C28" s="77">
        <f>'02.27 (v2)'!C28</f>
        <v>0</v>
      </c>
      <c r="D28" s="77">
        <f>'02.27 (v2)'!D28</f>
        <v>0</v>
      </c>
      <c r="E28" s="72">
        <f>'02.27 (v2)'!E28</f>
        <v>0</v>
      </c>
      <c r="F28" s="84">
        <f>'02.27 (v2)'!F28</f>
        <v>0</v>
      </c>
      <c r="G28" s="135">
        <f t="shared" si="1"/>
        <v>0</v>
      </c>
      <c r="H28" s="138"/>
      <c r="I28" s="139"/>
      <c r="J28" s="136">
        <f t="shared" si="3"/>
        <v>0</v>
      </c>
      <c r="K28" s="138"/>
      <c r="L28" s="139"/>
      <c r="M28" s="137">
        <f t="shared" si="0"/>
        <v>0</v>
      </c>
      <c r="N28" s="138"/>
      <c r="O28" s="139"/>
      <c r="P28" s="140"/>
      <c r="Q28" s="141"/>
      <c r="R28" s="142"/>
      <c r="S28" s="40">
        <f t="shared" si="2"/>
        <v>8.3333333333333329E-2</v>
      </c>
      <c r="T28" s="143"/>
      <c r="U28" s="144"/>
      <c r="V28" s="145"/>
      <c r="W28" s="145"/>
      <c r="X28" s="146"/>
      <c r="Y28" s="72"/>
    </row>
    <row r="29" spans="1:25" ht="20.100000000000001" hidden="1" customHeight="1" x14ac:dyDescent="0.25">
      <c r="A29" s="64">
        <f>'02.27 (v2)'!A29</f>
        <v>0</v>
      </c>
      <c r="B29" s="65">
        <f>'02.27 (v2)'!B29</f>
        <v>0</v>
      </c>
      <c r="C29" s="77">
        <f>'02.27 (v2)'!C29</f>
        <v>0</v>
      </c>
      <c r="D29" s="77">
        <f>'02.27 (v2)'!D29</f>
        <v>0</v>
      </c>
      <c r="E29" s="72">
        <f>'02.27 (v2)'!E29</f>
        <v>0</v>
      </c>
      <c r="F29" s="84">
        <f>'02.27 (v2)'!F29</f>
        <v>0</v>
      </c>
      <c r="G29" s="135">
        <f t="shared" si="1"/>
        <v>0</v>
      </c>
      <c r="H29" s="138"/>
      <c r="I29" s="139"/>
      <c r="J29" s="136">
        <f t="shared" si="3"/>
        <v>0</v>
      </c>
      <c r="K29" s="138"/>
      <c r="L29" s="139"/>
      <c r="M29" s="137">
        <f t="shared" si="0"/>
        <v>0</v>
      </c>
      <c r="N29" s="138"/>
      <c r="O29" s="139"/>
      <c r="P29" s="140"/>
      <c r="Q29" s="141"/>
      <c r="R29" s="142"/>
      <c r="S29" s="40">
        <f t="shared" si="2"/>
        <v>8.3333333333333329E-2</v>
      </c>
      <c r="T29" s="143"/>
      <c r="U29" s="144"/>
      <c r="V29" s="145"/>
      <c r="W29" s="145"/>
      <c r="X29" s="146"/>
      <c r="Y29" s="72"/>
    </row>
    <row r="30" spans="1:25" ht="20.100000000000001" hidden="1" customHeight="1" x14ac:dyDescent="0.25">
      <c r="A30" s="64">
        <f>'02.27 (v2)'!A30</f>
        <v>0</v>
      </c>
      <c r="B30" s="65">
        <f>'02.27 (v2)'!B30</f>
        <v>0</v>
      </c>
      <c r="C30" s="77">
        <f>'02.27 (v2)'!C30</f>
        <v>0</v>
      </c>
      <c r="D30" s="77">
        <f>'02.27 (v2)'!D30</f>
        <v>0</v>
      </c>
      <c r="E30" s="72">
        <f>'02.27 (v2)'!E30</f>
        <v>0</v>
      </c>
      <c r="F30" s="84">
        <f>'02.27 (v2)'!F30</f>
        <v>0</v>
      </c>
      <c r="G30" s="135">
        <f t="shared" si="1"/>
        <v>0</v>
      </c>
      <c r="H30" s="138"/>
      <c r="I30" s="139"/>
      <c r="J30" s="136">
        <f t="shared" si="3"/>
        <v>0</v>
      </c>
      <c r="K30" s="138"/>
      <c r="L30" s="139"/>
      <c r="M30" s="137">
        <f t="shared" si="0"/>
        <v>0</v>
      </c>
      <c r="N30" s="138"/>
      <c r="O30" s="139"/>
      <c r="P30" s="140"/>
      <c r="Q30" s="141"/>
      <c r="R30" s="142"/>
      <c r="S30" s="40">
        <f t="shared" si="2"/>
        <v>8.3333333333333329E-2</v>
      </c>
      <c r="T30" s="143"/>
      <c r="U30" s="144"/>
      <c r="V30" s="145"/>
      <c r="W30" s="145"/>
      <c r="X30" s="146"/>
      <c r="Y30" s="72"/>
    </row>
    <row r="31" spans="1:25" ht="20.100000000000001" hidden="1" customHeight="1" x14ac:dyDescent="0.25">
      <c r="A31" s="64">
        <f>'02.27 (v2)'!A31</f>
        <v>0</v>
      </c>
      <c r="B31" s="65">
        <f>'02.27 (v2)'!B31</f>
        <v>0</v>
      </c>
      <c r="C31" s="77">
        <f>'02.27 (v2)'!C31</f>
        <v>0</v>
      </c>
      <c r="D31" s="77">
        <f>'02.27 (v2)'!D31</f>
        <v>0</v>
      </c>
      <c r="E31" s="72">
        <f>'02.27 (v2)'!E31</f>
        <v>0</v>
      </c>
      <c r="F31" s="84">
        <f>'02.27 (v2)'!F31</f>
        <v>0</v>
      </c>
      <c r="G31" s="135">
        <f t="shared" si="1"/>
        <v>0</v>
      </c>
      <c r="H31" s="138"/>
      <c r="I31" s="139"/>
      <c r="J31" s="136">
        <f t="shared" si="3"/>
        <v>0</v>
      </c>
      <c r="K31" s="138"/>
      <c r="L31" s="139"/>
      <c r="M31" s="137">
        <f t="shared" si="0"/>
        <v>0</v>
      </c>
      <c r="N31" s="138"/>
      <c r="O31" s="139"/>
      <c r="P31" s="140"/>
      <c r="Q31" s="141"/>
      <c r="R31" s="142"/>
      <c r="S31" s="40">
        <f t="shared" si="2"/>
        <v>8.3333333333333329E-2</v>
      </c>
      <c r="T31" s="143"/>
      <c r="U31" s="144"/>
      <c r="V31" s="145"/>
      <c r="W31" s="145"/>
      <c r="X31" s="146"/>
      <c r="Y31" s="72"/>
    </row>
    <row r="32" spans="1:25" ht="20.100000000000001" hidden="1" customHeight="1" x14ac:dyDescent="0.25">
      <c r="A32" s="64">
        <f>'02.27 (v2)'!A32</f>
        <v>0</v>
      </c>
      <c r="B32" s="65">
        <f>'02.27 (v2)'!B32</f>
        <v>0</v>
      </c>
      <c r="C32" s="77">
        <f>'02.27 (v2)'!C32</f>
        <v>0</v>
      </c>
      <c r="D32" s="77">
        <f>'02.27 (v2)'!D32</f>
        <v>0</v>
      </c>
      <c r="E32" s="72">
        <f>'02.27 (v2)'!E32</f>
        <v>0</v>
      </c>
      <c r="F32" s="84">
        <f>'02.27 (v2)'!F32</f>
        <v>0</v>
      </c>
      <c r="G32" s="135">
        <f t="shared" si="1"/>
        <v>0</v>
      </c>
      <c r="H32" s="138"/>
      <c r="I32" s="139"/>
      <c r="J32" s="136">
        <f t="shared" si="3"/>
        <v>0</v>
      </c>
      <c r="K32" s="138"/>
      <c r="L32" s="139"/>
      <c r="M32" s="137">
        <f t="shared" si="0"/>
        <v>0</v>
      </c>
      <c r="N32" s="138"/>
      <c r="O32" s="139"/>
      <c r="P32" s="140"/>
      <c r="Q32" s="141"/>
      <c r="R32" s="142"/>
      <c r="S32" s="40">
        <f t="shared" si="2"/>
        <v>8.3333333333333329E-2</v>
      </c>
      <c r="T32" s="143"/>
      <c r="U32" s="144"/>
      <c r="V32" s="145"/>
      <c r="W32" s="145"/>
      <c r="X32" s="146"/>
      <c r="Y32" s="72"/>
    </row>
    <row r="33" spans="1:25" ht="20.100000000000001" hidden="1" customHeight="1" x14ac:dyDescent="0.25">
      <c r="A33" s="64">
        <f>'02.27 (v2)'!A33</f>
        <v>0</v>
      </c>
      <c r="B33" s="65">
        <f>'02.27 (v2)'!B33</f>
        <v>0</v>
      </c>
      <c r="C33" s="77">
        <f>'02.27 (v2)'!C33</f>
        <v>0</v>
      </c>
      <c r="D33" s="77">
        <f>'02.27 (v2)'!D33</f>
        <v>0</v>
      </c>
      <c r="E33" s="72">
        <f>'02.27 (v2)'!E33</f>
        <v>0</v>
      </c>
      <c r="F33" s="84">
        <f>'02.27 (v2)'!F33</f>
        <v>0</v>
      </c>
      <c r="G33" s="135">
        <f t="shared" si="1"/>
        <v>0</v>
      </c>
      <c r="H33" s="138"/>
      <c r="I33" s="139"/>
      <c r="J33" s="136">
        <f t="shared" si="3"/>
        <v>0</v>
      </c>
      <c r="K33" s="138"/>
      <c r="L33" s="139"/>
      <c r="M33" s="137">
        <f t="shared" si="0"/>
        <v>0</v>
      </c>
      <c r="N33" s="138"/>
      <c r="O33" s="139"/>
      <c r="P33" s="140"/>
      <c r="Q33" s="141"/>
      <c r="R33" s="142"/>
      <c r="S33" s="40">
        <f t="shared" si="2"/>
        <v>8.3333333333333329E-2</v>
      </c>
      <c r="T33" s="143"/>
      <c r="U33" s="144"/>
      <c r="V33" s="145"/>
      <c r="W33" s="145"/>
      <c r="X33" s="146"/>
      <c r="Y33" s="72"/>
    </row>
    <row r="34" spans="1:25" ht="20.100000000000001" hidden="1" customHeight="1" x14ac:dyDescent="0.25">
      <c r="A34" s="64">
        <f>'02.27 (v2)'!A34</f>
        <v>0</v>
      </c>
      <c r="B34" s="65">
        <f>'02.27 (v2)'!B34</f>
        <v>0</v>
      </c>
      <c r="C34" s="77">
        <f>'02.27 (v2)'!C34</f>
        <v>0</v>
      </c>
      <c r="D34" s="77">
        <f>'02.27 (v2)'!D34</f>
        <v>0</v>
      </c>
      <c r="E34" s="72">
        <f>'02.27 (v2)'!E34</f>
        <v>0</v>
      </c>
      <c r="F34" s="84">
        <f>'02.27 (v2)'!F34</f>
        <v>0</v>
      </c>
      <c r="G34" s="135">
        <f t="shared" si="1"/>
        <v>0</v>
      </c>
      <c r="H34" s="138"/>
      <c r="I34" s="139"/>
      <c r="J34" s="136">
        <f t="shared" si="3"/>
        <v>0</v>
      </c>
      <c r="K34" s="138"/>
      <c r="L34" s="139"/>
      <c r="M34" s="137">
        <f t="shared" si="0"/>
        <v>0</v>
      </c>
      <c r="N34" s="138"/>
      <c r="O34" s="139"/>
      <c r="P34" s="140"/>
      <c r="Q34" s="141"/>
      <c r="R34" s="142"/>
      <c r="S34" s="40">
        <f t="shared" si="2"/>
        <v>8.3333333333333329E-2</v>
      </c>
      <c r="T34" s="143"/>
      <c r="U34" s="144"/>
      <c r="V34" s="145"/>
      <c r="W34" s="145"/>
      <c r="X34" s="146"/>
      <c r="Y34" s="72"/>
    </row>
    <row r="35" spans="1:25" ht="20.100000000000001" hidden="1" customHeight="1" x14ac:dyDescent="0.25">
      <c r="A35" s="64">
        <f>'02.27 (v2)'!A35</f>
        <v>0</v>
      </c>
      <c r="B35" s="65">
        <f>'02.27 (v2)'!B35</f>
        <v>0</v>
      </c>
      <c r="C35" s="77">
        <f>'02.27 (v2)'!C35</f>
        <v>0</v>
      </c>
      <c r="D35" s="77">
        <f>'02.27 (v2)'!D35</f>
        <v>0</v>
      </c>
      <c r="E35" s="72">
        <f>'02.27 (v2)'!E35</f>
        <v>0</v>
      </c>
      <c r="F35" s="84">
        <f>'02.27 (v2)'!F35</f>
        <v>0</v>
      </c>
      <c r="G35" s="135">
        <f t="shared" si="1"/>
        <v>0</v>
      </c>
      <c r="H35" s="138"/>
      <c r="I35" s="139"/>
      <c r="J35" s="136">
        <f t="shared" si="3"/>
        <v>0</v>
      </c>
      <c r="K35" s="138"/>
      <c r="L35" s="139"/>
      <c r="M35" s="137">
        <f t="shared" si="0"/>
        <v>0</v>
      </c>
      <c r="N35" s="138"/>
      <c r="O35" s="139"/>
      <c r="P35" s="140"/>
      <c r="Q35" s="141"/>
      <c r="R35" s="142"/>
      <c r="S35" s="40">
        <f t="shared" si="2"/>
        <v>8.3333333333333329E-2</v>
      </c>
      <c r="T35" s="143"/>
      <c r="U35" s="144"/>
      <c r="V35" s="145"/>
      <c r="W35" s="145"/>
      <c r="X35" s="146"/>
      <c r="Y35" s="72"/>
    </row>
    <row r="36" spans="1:25" ht="20.100000000000001" hidden="1" customHeight="1" x14ac:dyDescent="0.25">
      <c r="A36" s="64">
        <f>'02.27 (v2)'!A36</f>
        <v>0</v>
      </c>
      <c r="B36" s="65">
        <f>'02.27 (v2)'!B36</f>
        <v>0</v>
      </c>
      <c r="C36" s="77">
        <f>'02.27 (v2)'!C36</f>
        <v>0</v>
      </c>
      <c r="D36" s="77">
        <f>'02.27 (v2)'!D36</f>
        <v>0</v>
      </c>
      <c r="E36" s="72">
        <f>'02.27 (v2)'!E36</f>
        <v>0</v>
      </c>
      <c r="F36" s="84">
        <f>'02.27 (v2)'!F36</f>
        <v>0</v>
      </c>
      <c r="G36" s="135">
        <f t="shared" si="1"/>
        <v>0</v>
      </c>
      <c r="H36" s="138"/>
      <c r="I36" s="139"/>
      <c r="J36" s="136">
        <f t="shared" si="3"/>
        <v>0</v>
      </c>
      <c r="K36" s="138"/>
      <c r="L36" s="139"/>
      <c r="M36" s="137">
        <f t="shared" si="0"/>
        <v>0</v>
      </c>
      <c r="N36" s="138"/>
      <c r="O36" s="139"/>
      <c r="P36" s="140"/>
      <c r="Q36" s="141"/>
      <c r="R36" s="142"/>
      <c r="S36" s="40">
        <f t="shared" si="2"/>
        <v>8.3333333333333329E-2</v>
      </c>
      <c r="T36" s="143"/>
      <c r="U36" s="144"/>
      <c r="V36" s="145"/>
      <c r="W36" s="145"/>
      <c r="X36" s="146"/>
      <c r="Y36" s="72"/>
    </row>
    <row r="37" spans="1:25" ht="20.100000000000001" hidden="1" customHeight="1" x14ac:dyDescent="0.25">
      <c r="A37" s="64">
        <f>'02.27 (v2)'!A37</f>
        <v>0</v>
      </c>
      <c r="B37" s="65">
        <f>'02.27 (v2)'!B37</f>
        <v>0</v>
      </c>
      <c r="C37" s="77">
        <f>'02.27 (v2)'!C37</f>
        <v>0</v>
      </c>
      <c r="D37" s="77">
        <f>'02.27 (v2)'!D37</f>
        <v>0</v>
      </c>
      <c r="E37" s="72">
        <f>'02.27 (v2)'!E37</f>
        <v>0</v>
      </c>
      <c r="F37" s="84">
        <f>'02.27 (v2)'!F37</f>
        <v>0</v>
      </c>
      <c r="G37" s="135">
        <f t="shared" si="1"/>
        <v>0</v>
      </c>
      <c r="H37" s="138"/>
      <c r="I37" s="139"/>
      <c r="J37" s="136">
        <f t="shared" si="3"/>
        <v>0</v>
      </c>
      <c r="K37" s="138"/>
      <c r="L37" s="139"/>
      <c r="M37" s="137">
        <f t="shared" si="0"/>
        <v>0</v>
      </c>
      <c r="N37" s="138"/>
      <c r="O37" s="139"/>
      <c r="P37" s="140"/>
      <c r="Q37" s="141"/>
      <c r="R37" s="142"/>
      <c r="S37" s="40">
        <f t="shared" si="2"/>
        <v>8.3333333333333329E-2</v>
      </c>
      <c r="T37" s="143"/>
      <c r="U37" s="144"/>
      <c r="V37" s="145"/>
      <c r="W37" s="145"/>
      <c r="X37" s="146"/>
      <c r="Y37" s="72"/>
    </row>
    <row r="38" spans="1:25" ht="20.100000000000001" hidden="1" customHeight="1" x14ac:dyDescent="0.25">
      <c r="A38" s="64">
        <f>'02.27 (v2)'!A38</f>
        <v>0</v>
      </c>
      <c r="B38" s="65">
        <f>'02.27 (v2)'!B38</f>
        <v>0</v>
      </c>
      <c r="C38" s="77">
        <f>'02.27 (v2)'!C38</f>
        <v>0</v>
      </c>
      <c r="D38" s="77">
        <f>'02.27 (v2)'!D38</f>
        <v>0</v>
      </c>
      <c r="E38" s="72">
        <f>'02.27 (v2)'!E38</f>
        <v>0</v>
      </c>
      <c r="F38" s="84">
        <f>'02.27 (v2)'!F38</f>
        <v>0</v>
      </c>
      <c r="G38" s="135">
        <f t="shared" si="1"/>
        <v>0</v>
      </c>
      <c r="H38" s="138"/>
      <c r="I38" s="139"/>
      <c r="J38" s="136">
        <f t="shared" si="3"/>
        <v>0</v>
      </c>
      <c r="K38" s="138"/>
      <c r="L38" s="139"/>
      <c r="M38" s="137">
        <f t="shared" si="0"/>
        <v>0</v>
      </c>
      <c r="N38" s="138"/>
      <c r="O38" s="139"/>
      <c r="P38" s="140"/>
      <c r="Q38" s="141"/>
      <c r="R38" s="142"/>
      <c r="S38" s="40">
        <f t="shared" si="2"/>
        <v>8.3333333333333329E-2</v>
      </c>
      <c r="T38" s="143"/>
      <c r="U38" s="144"/>
      <c r="V38" s="145"/>
      <c r="W38" s="145"/>
      <c r="X38" s="146"/>
      <c r="Y38" s="72"/>
    </row>
    <row r="39" spans="1:25" ht="19.5" hidden="1" customHeight="1" x14ac:dyDescent="0.25">
      <c r="A39" s="102">
        <v>0.41666666666666669</v>
      </c>
      <c r="B39" s="103" t="s">
        <v>28</v>
      </c>
      <c r="C39" s="104">
        <v>25</v>
      </c>
      <c r="D39" s="104" t="s">
        <v>29</v>
      </c>
      <c r="E39" s="105" t="s">
        <v>30</v>
      </c>
      <c r="F39" s="106" t="s">
        <v>31</v>
      </c>
      <c r="G39" s="107" t="s">
        <v>12</v>
      </c>
      <c r="H39" s="108" t="s">
        <v>12</v>
      </c>
      <c r="I39" s="109" t="s">
        <v>12</v>
      </c>
      <c r="J39" s="107" t="s">
        <v>12</v>
      </c>
      <c r="K39" s="108" t="s">
        <v>12</v>
      </c>
      <c r="L39" s="109" t="s">
        <v>12</v>
      </c>
      <c r="M39" s="107" t="s">
        <v>12</v>
      </c>
      <c r="N39" s="108" t="s">
        <v>12</v>
      </c>
      <c r="O39" s="109" t="s">
        <v>12</v>
      </c>
      <c r="P39" s="50" t="s">
        <v>12</v>
      </c>
      <c r="Q39" s="52" t="s">
        <v>12</v>
      </c>
      <c r="R39" s="130" t="s">
        <v>12</v>
      </c>
      <c r="S39" s="110" t="s">
        <v>12</v>
      </c>
      <c r="T39" s="111" t="s">
        <v>12</v>
      </c>
      <c r="U39" s="112" t="s">
        <v>12</v>
      </c>
      <c r="V39" s="113" t="s">
        <v>12</v>
      </c>
      <c r="W39" s="113" t="s">
        <v>12</v>
      </c>
      <c r="X39" s="114" t="s">
        <v>12</v>
      </c>
      <c r="Y39" s="105" t="s">
        <v>30</v>
      </c>
    </row>
    <row r="40" spans="1:25" ht="19.5" hidden="1" customHeight="1" x14ac:dyDescent="0.25">
      <c r="A40" s="102">
        <v>0.41666666666666669</v>
      </c>
      <c r="B40" s="103" t="s">
        <v>28</v>
      </c>
      <c r="C40" s="104">
        <v>24</v>
      </c>
      <c r="D40" s="104" t="s">
        <v>29</v>
      </c>
      <c r="E40" s="105" t="s">
        <v>32</v>
      </c>
      <c r="F40" s="106" t="s">
        <v>5</v>
      </c>
      <c r="G40" s="107" t="s">
        <v>12</v>
      </c>
      <c r="H40" s="108" t="s">
        <v>12</v>
      </c>
      <c r="I40" s="109" t="s">
        <v>12</v>
      </c>
      <c r="J40" s="107" t="s">
        <v>12</v>
      </c>
      <c r="K40" s="108" t="s">
        <v>12</v>
      </c>
      <c r="L40" s="109" t="s">
        <v>12</v>
      </c>
      <c r="M40" s="107" t="s">
        <v>12</v>
      </c>
      <c r="N40" s="108" t="s">
        <v>12</v>
      </c>
      <c r="O40" s="109" t="s">
        <v>12</v>
      </c>
      <c r="P40" s="50" t="s">
        <v>12</v>
      </c>
      <c r="Q40" s="52" t="s">
        <v>12</v>
      </c>
      <c r="R40" s="130" t="s">
        <v>12</v>
      </c>
      <c r="S40" s="110" t="s">
        <v>12</v>
      </c>
      <c r="T40" s="111" t="s">
        <v>12</v>
      </c>
      <c r="U40" s="112" t="s">
        <v>12</v>
      </c>
      <c r="V40" s="113" t="s">
        <v>12</v>
      </c>
      <c r="W40" s="113" t="s">
        <v>12</v>
      </c>
      <c r="X40" s="114" t="s">
        <v>12</v>
      </c>
      <c r="Y40" s="105" t="s">
        <v>32</v>
      </c>
    </row>
    <row r="41" spans="1:25" ht="19.5" hidden="1" customHeight="1" x14ac:dyDescent="0.25">
      <c r="A41" s="102">
        <v>0.41666666666666669</v>
      </c>
      <c r="B41" s="103" t="s">
        <v>28</v>
      </c>
      <c r="C41" s="104">
        <v>24</v>
      </c>
      <c r="D41" s="104" t="s">
        <v>29</v>
      </c>
      <c r="E41" s="105" t="s">
        <v>33</v>
      </c>
      <c r="F41" s="106" t="s">
        <v>34</v>
      </c>
      <c r="G41" s="107" t="s">
        <v>12</v>
      </c>
      <c r="H41" s="108" t="s">
        <v>12</v>
      </c>
      <c r="I41" s="109" t="s">
        <v>12</v>
      </c>
      <c r="J41" s="107" t="s">
        <v>12</v>
      </c>
      <c r="K41" s="108" t="s">
        <v>12</v>
      </c>
      <c r="L41" s="109" t="s">
        <v>12</v>
      </c>
      <c r="M41" s="107" t="s">
        <v>12</v>
      </c>
      <c r="N41" s="108" t="s">
        <v>12</v>
      </c>
      <c r="O41" s="109" t="s">
        <v>12</v>
      </c>
      <c r="P41" s="50" t="s">
        <v>12</v>
      </c>
      <c r="Q41" s="52" t="s">
        <v>12</v>
      </c>
      <c r="R41" s="130" t="s">
        <v>12</v>
      </c>
      <c r="S41" s="110" t="s">
        <v>12</v>
      </c>
      <c r="T41" s="111" t="s">
        <v>12</v>
      </c>
      <c r="U41" s="112" t="s">
        <v>12</v>
      </c>
      <c r="V41" s="113" t="s">
        <v>12</v>
      </c>
      <c r="W41" s="113" t="s">
        <v>12</v>
      </c>
      <c r="X41" s="114" t="s">
        <v>12</v>
      </c>
      <c r="Y41" s="105" t="s">
        <v>33</v>
      </c>
    </row>
    <row r="42" spans="1:25" ht="19.5" hidden="1" customHeight="1" x14ac:dyDescent="0.25">
      <c r="A42" s="102">
        <v>0.5</v>
      </c>
      <c r="B42" s="103" t="s">
        <v>35</v>
      </c>
      <c r="C42" s="104">
        <v>36</v>
      </c>
      <c r="D42" s="104" t="s">
        <v>29</v>
      </c>
      <c r="E42" s="105" t="s">
        <v>36</v>
      </c>
      <c r="F42" s="106" t="s">
        <v>31</v>
      </c>
      <c r="G42" s="107" t="s">
        <v>12</v>
      </c>
      <c r="H42" s="108" t="s">
        <v>12</v>
      </c>
      <c r="I42" s="109" t="s">
        <v>12</v>
      </c>
      <c r="J42" s="107" t="s">
        <v>12</v>
      </c>
      <c r="K42" s="108" t="s">
        <v>12</v>
      </c>
      <c r="L42" s="109" t="s">
        <v>12</v>
      </c>
      <c r="M42" s="107" t="s">
        <v>12</v>
      </c>
      <c r="N42" s="108" t="s">
        <v>12</v>
      </c>
      <c r="O42" s="109" t="s">
        <v>12</v>
      </c>
      <c r="P42" s="50" t="s">
        <v>12</v>
      </c>
      <c r="Q42" s="52" t="s">
        <v>12</v>
      </c>
      <c r="R42" s="130" t="s">
        <v>12</v>
      </c>
      <c r="S42" s="110" t="s">
        <v>12</v>
      </c>
      <c r="T42" s="111" t="s">
        <v>12</v>
      </c>
      <c r="U42" s="112" t="s">
        <v>12</v>
      </c>
      <c r="V42" s="113" t="s">
        <v>12</v>
      </c>
      <c r="W42" s="113" t="s">
        <v>12</v>
      </c>
      <c r="X42" s="114" t="s">
        <v>12</v>
      </c>
      <c r="Y42" s="105" t="s">
        <v>36</v>
      </c>
    </row>
    <row r="43" spans="1:25" ht="19.5" hidden="1" customHeight="1" x14ac:dyDescent="0.25">
      <c r="A43" s="102">
        <v>0.5</v>
      </c>
      <c r="B43" s="103" t="s">
        <v>35</v>
      </c>
      <c r="C43" s="104">
        <v>36</v>
      </c>
      <c r="D43" s="104" t="s">
        <v>29</v>
      </c>
      <c r="E43" s="105" t="s">
        <v>37</v>
      </c>
      <c r="F43" s="106" t="s">
        <v>5</v>
      </c>
      <c r="G43" s="107" t="s">
        <v>12</v>
      </c>
      <c r="H43" s="108" t="s">
        <v>12</v>
      </c>
      <c r="I43" s="109" t="s">
        <v>12</v>
      </c>
      <c r="J43" s="107" t="s">
        <v>12</v>
      </c>
      <c r="K43" s="108" t="s">
        <v>12</v>
      </c>
      <c r="L43" s="109" t="s">
        <v>12</v>
      </c>
      <c r="M43" s="107" t="s">
        <v>12</v>
      </c>
      <c r="N43" s="108" t="s">
        <v>12</v>
      </c>
      <c r="O43" s="109" t="s">
        <v>12</v>
      </c>
      <c r="P43" s="50" t="s">
        <v>12</v>
      </c>
      <c r="Q43" s="52" t="s">
        <v>12</v>
      </c>
      <c r="R43" s="130" t="s">
        <v>12</v>
      </c>
      <c r="S43" s="110" t="s">
        <v>12</v>
      </c>
      <c r="T43" s="111" t="s">
        <v>12</v>
      </c>
      <c r="U43" s="112" t="s">
        <v>12</v>
      </c>
      <c r="V43" s="113" t="s">
        <v>12</v>
      </c>
      <c r="W43" s="113" t="s">
        <v>12</v>
      </c>
      <c r="X43" s="114" t="s">
        <v>12</v>
      </c>
      <c r="Y43" s="105" t="s">
        <v>37</v>
      </c>
    </row>
    <row r="44" spans="1:25" ht="19.5" hidden="1" customHeight="1" x14ac:dyDescent="0.25">
      <c r="A44" s="102">
        <v>0.5</v>
      </c>
      <c r="B44" s="103" t="s">
        <v>35</v>
      </c>
      <c r="C44" s="104">
        <v>36</v>
      </c>
      <c r="D44" s="104" t="s">
        <v>29</v>
      </c>
      <c r="E44" s="105" t="s">
        <v>38</v>
      </c>
      <c r="F44" s="106" t="s">
        <v>34</v>
      </c>
      <c r="G44" s="107" t="s">
        <v>12</v>
      </c>
      <c r="H44" s="108" t="s">
        <v>12</v>
      </c>
      <c r="I44" s="109" t="s">
        <v>12</v>
      </c>
      <c r="J44" s="107" t="s">
        <v>12</v>
      </c>
      <c r="K44" s="108" t="s">
        <v>12</v>
      </c>
      <c r="L44" s="109" t="s">
        <v>12</v>
      </c>
      <c r="M44" s="107" t="s">
        <v>12</v>
      </c>
      <c r="N44" s="108" t="s">
        <v>12</v>
      </c>
      <c r="O44" s="109" t="s">
        <v>12</v>
      </c>
      <c r="P44" s="50" t="s">
        <v>12</v>
      </c>
      <c r="Q44" s="52" t="s">
        <v>12</v>
      </c>
      <c r="R44" s="130" t="s">
        <v>12</v>
      </c>
      <c r="S44" s="110" t="s">
        <v>12</v>
      </c>
      <c r="T44" s="111" t="s">
        <v>12</v>
      </c>
      <c r="U44" s="112" t="s">
        <v>12</v>
      </c>
      <c r="V44" s="113" t="s">
        <v>12</v>
      </c>
      <c r="W44" s="113" t="s">
        <v>12</v>
      </c>
      <c r="X44" s="114" t="s">
        <v>12</v>
      </c>
      <c r="Y44" s="105" t="s">
        <v>38</v>
      </c>
    </row>
    <row r="45" spans="1:25" ht="20.100000000000001" hidden="1" customHeight="1" x14ac:dyDescent="0.25">
      <c r="A45" s="115" t="s">
        <v>39</v>
      </c>
      <c r="B45" s="116" t="s">
        <v>40</v>
      </c>
      <c r="C45" s="117">
        <v>100</v>
      </c>
      <c r="D45" s="118" t="s">
        <v>6</v>
      </c>
      <c r="E45" s="119" t="s">
        <v>41</v>
      </c>
      <c r="F45" s="120" t="s">
        <v>42</v>
      </c>
      <c r="G45" s="121" t="s">
        <v>12</v>
      </c>
      <c r="H45" s="122" t="s">
        <v>12</v>
      </c>
      <c r="I45" s="123" t="s">
        <v>12</v>
      </c>
      <c r="J45" s="121" t="s">
        <v>12</v>
      </c>
      <c r="K45" s="122" t="s">
        <v>12</v>
      </c>
      <c r="L45" s="123" t="s">
        <v>12</v>
      </c>
      <c r="M45" s="121" t="s">
        <v>12</v>
      </c>
      <c r="N45" s="122" t="s">
        <v>12</v>
      </c>
      <c r="O45" s="123" t="s">
        <v>12</v>
      </c>
      <c r="P45" s="124" t="s">
        <v>12</v>
      </c>
      <c r="Q45" s="124" t="s">
        <v>12</v>
      </c>
      <c r="R45" s="124" t="s">
        <v>12</v>
      </c>
      <c r="S45" s="125" t="s">
        <v>12</v>
      </c>
      <c r="T45" s="129" t="s">
        <v>12</v>
      </c>
      <c r="U45" s="126" t="s">
        <v>12</v>
      </c>
      <c r="V45" s="127" t="s">
        <v>12</v>
      </c>
      <c r="W45" s="127" t="s">
        <v>12</v>
      </c>
      <c r="X45" s="128" t="s">
        <v>12</v>
      </c>
      <c r="Y45" s="119" t="s">
        <v>41</v>
      </c>
    </row>
    <row r="46" spans="1:25" ht="30" hidden="1" customHeight="1" x14ac:dyDescent="0.25">
      <c r="A46" s="78"/>
      <c r="B46" s="79"/>
      <c r="C46" s="80"/>
      <c r="D46" s="81"/>
      <c r="E46" s="82"/>
      <c r="F46" s="83"/>
      <c r="G46" s="135">
        <f>IF(ISBLANK(I46),0,(I46-H46+1))</f>
        <v>0</v>
      </c>
      <c r="H46" s="138"/>
      <c r="I46" s="139"/>
      <c r="J46" s="136">
        <f>IF(ISBLANK(L46),0,(L46-K46+1))</f>
        <v>0</v>
      </c>
      <c r="K46" s="138"/>
      <c r="L46" s="139"/>
      <c r="M46" s="137">
        <f>IF(ISBLANK(O46),0,(O46-N46+1))</f>
        <v>0</v>
      </c>
      <c r="N46" s="138"/>
      <c r="O46" s="139"/>
      <c r="P46" s="140"/>
      <c r="Q46" s="141"/>
      <c r="R46" s="142"/>
      <c r="S46" s="14" t="s">
        <v>12</v>
      </c>
      <c r="T46" s="36" t="s">
        <v>12</v>
      </c>
      <c r="U46" s="37" t="s">
        <v>12</v>
      </c>
      <c r="V46" s="38" t="s">
        <v>12</v>
      </c>
      <c r="W46" s="38" t="s">
        <v>12</v>
      </c>
      <c r="X46" s="17" t="s">
        <v>12</v>
      </c>
      <c r="Y46" s="82"/>
    </row>
    <row r="47" spans="1:25" ht="5.25" customHeight="1" thickBot="1" x14ac:dyDescent="0.3">
      <c r="A47" s="3"/>
      <c r="B47" s="7"/>
      <c r="C47" s="74"/>
      <c r="D47" s="75"/>
      <c r="E47" s="9"/>
      <c r="F47" s="76"/>
      <c r="G47" s="8"/>
      <c r="H47" s="16"/>
      <c r="I47" s="10"/>
      <c r="J47" s="8"/>
      <c r="K47" s="16"/>
      <c r="L47" s="10"/>
      <c r="M47" s="8"/>
      <c r="N47" s="16"/>
      <c r="O47" s="10"/>
      <c r="P47" s="12"/>
      <c r="Q47" s="12"/>
      <c r="R47" s="12"/>
      <c r="S47" s="13"/>
      <c r="T47" s="4"/>
      <c r="U47" s="5"/>
      <c r="V47" s="6"/>
      <c r="W47" s="6"/>
      <c r="X47" s="6"/>
      <c r="Y47" s="9"/>
    </row>
    <row r="48" spans="1:25" ht="15" customHeight="1" thickBot="1" x14ac:dyDescent="0.3">
      <c r="B48" s="24"/>
      <c r="C48"/>
      <c r="E48" s="25"/>
      <c r="F48" s="62"/>
      <c r="G48" s="423" t="str">
        <f>G2</f>
        <v># Shot</v>
      </c>
      <c r="J48" s="408" t="str">
        <f>J2</f>
        <v># Shot</v>
      </c>
      <c r="M48" s="426" t="str">
        <f>M2</f>
        <v># Shot</v>
      </c>
      <c r="P48" s="429" t="s">
        <v>11</v>
      </c>
      <c r="Q48" s="430"/>
      <c r="R48" s="431"/>
      <c r="T48" s="432" t="str">
        <f>T2</f>
        <v>Bypass</v>
      </c>
      <c r="U48" s="435" t="str">
        <f>U2</f>
        <v>No Show</v>
      </c>
      <c r="V48" s="394" t="str">
        <f>V2</f>
        <v>Decline</v>
      </c>
      <c r="W48" s="394" t="str">
        <f>W2</f>
        <v>Xtra Sheets</v>
      </c>
      <c r="X48" s="397" t="str">
        <f>X2</f>
        <v># Sales 
(if known)</v>
      </c>
      <c r="Y48" s="25"/>
    </row>
    <row r="49" spans="4:25" ht="15.75" customHeight="1" x14ac:dyDescent="0.25">
      <c r="F49" s="62"/>
      <c r="G49" s="424"/>
      <c r="J49" s="409"/>
      <c r="M49" s="427"/>
      <c r="P49" s="400" t="str">
        <f>P3</f>
        <v>Green 
Screen</v>
      </c>
      <c r="Q49" s="411" t="str">
        <f>Q3</f>
        <v>Star</v>
      </c>
      <c r="R49" s="402" t="str">
        <f>R3</f>
        <v>Private</v>
      </c>
      <c r="T49" s="433"/>
      <c r="U49" s="436"/>
      <c r="V49" s="395"/>
      <c r="W49" s="395"/>
      <c r="X49" s="398"/>
    </row>
    <row r="50" spans="4:25" ht="15.75" customHeight="1" thickBot="1" x14ac:dyDescent="0.3">
      <c r="F50" s="62"/>
      <c r="G50" s="425"/>
      <c r="J50" s="410"/>
      <c r="M50" s="428"/>
      <c r="P50" s="401"/>
      <c r="Q50" s="412"/>
      <c r="R50" s="403"/>
      <c r="T50" s="434"/>
      <c r="U50" s="437"/>
      <c r="V50" s="396"/>
      <c r="W50" s="396"/>
      <c r="X50" s="399"/>
    </row>
    <row r="51" spans="4:25" ht="37.5" customHeight="1" thickBot="1" x14ac:dyDescent="0.3">
      <c r="F51" s="62"/>
      <c r="G51" s="147">
        <f>SUM(G4:G47)</f>
        <v>20</v>
      </c>
      <c r="J51" s="147">
        <f>SUM(J4:J47)</f>
        <v>0</v>
      </c>
      <c r="M51" s="147">
        <f>SUM(M4:M47)</f>
        <v>25</v>
      </c>
      <c r="P51" s="147">
        <f>SUM(P4:P47)</f>
        <v>19</v>
      </c>
      <c r="Q51" s="147">
        <f>SUM(Q4:Q47)</f>
        <v>0</v>
      </c>
      <c r="R51" s="147">
        <f>SUM(R4:R47)</f>
        <v>6</v>
      </c>
      <c r="T51" s="148">
        <f>SUM(T4:T47)</f>
        <v>0</v>
      </c>
      <c r="U51" s="149">
        <f>SUM(U4:U47)</f>
        <v>0</v>
      </c>
      <c r="V51" s="150">
        <f>SUM(V4:V47)</f>
        <v>8</v>
      </c>
      <c r="W51" s="150">
        <f>SUM(W4:W47)</f>
        <v>0</v>
      </c>
      <c r="X51" s="149">
        <f>SUM(X4:X47)</f>
        <v>29</v>
      </c>
      <c r="Y51" s="73" t="s">
        <v>129</v>
      </c>
    </row>
    <row r="52" spans="4:25" ht="4.5" customHeight="1" x14ac:dyDescent="0.25"/>
    <row r="53" spans="4:25" ht="4.5" customHeight="1" thickBot="1" x14ac:dyDescent="0.3"/>
    <row r="54" spans="4:25" ht="27.75" customHeight="1" thickBot="1" x14ac:dyDescent="0.3">
      <c r="D54" s="171">
        <f>C7+C16</f>
        <v>227</v>
      </c>
      <c r="E54" s="172" t="s">
        <v>43</v>
      </c>
      <c r="G54" s="173">
        <f>G51+J51+M51</f>
        <v>45</v>
      </c>
      <c r="H54" s="453" t="s">
        <v>44</v>
      </c>
      <c r="I54" s="454"/>
      <c r="O54" s="173">
        <f>P51+Q51+R51</f>
        <v>25</v>
      </c>
      <c r="P54" s="453" t="s">
        <v>45</v>
      </c>
      <c r="Q54" s="455"/>
      <c r="R54" s="454"/>
      <c r="T54" s="174">
        <f>SUM(T51:W51)</f>
        <v>8</v>
      </c>
      <c r="U54" s="453" t="s">
        <v>46</v>
      </c>
      <c r="V54" s="455"/>
      <c r="W54" s="454"/>
    </row>
    <row r="55" spans="4:25" ht="27.75" customHeight="1" x14ac:dyDescent="0.25"/>
    <row r="56" spans="4:25" ht="27.75" customHeight="1" x14ac:dyDescent="0.25"/>
    <row r="60" spans="4:25" ht="6" customHeight="1" x14ac:dyDescent="0.25"/>
  </sheetData>
  <mergeCells count="29">
    <mergeCell ref="H54:I54"/>
    <mergeCell ref="U54:W54"/>
    <mergeCell ref="V48:V50"/>
    <mergeCell ref="W48:W50"/>
    <mergeCell ref="P54:R54"/>
    <mergeCell ref="X48:X50"/>
    <mergeCell ref="P49:P50"/>
    <mergeCell ref="Q49:Q50"/>
    <mergeCell ref="R49:R50"/>
    <mergeCell ref="G48:G50"/>
    <mergeCell ref="J48:J50"/>
    <mergeCell ref="M48:M50"/>
    <mergeCell ref="P48:R48"/>
    <mergeCell ref="T48:T50"/>
    <mergeCell ref="U48:U50"/>
    <mergeCell ref="X2:X3"/>
    <mergeCell ref="A1:F2"/>
    <mergeCell ref="G1:O1"/>
    <mergeCell ref="G2:G3"/>
    <mergeCell ref="H2:I2"/>
    <mergeCell ref="J2:J3"/>
    <mergeCell ref="K2:L2"/>
    <mergeCell ref="M2:M3"/>
    <mergeCell ref="N2:O2"/>
    <mergeCell ref="P2:R2"/>
    <mergeCell ref="T2:T3"/>
    <mergeCell ref="U2:U3"/>
    <mergeCell ref="V2:V3"/>
    <mergeCell ref="W2:W3"/>
  </mergeCells>
  <printOptions horizontalCentered="1"/>
  <pageMargins left="0.25" right="0.25" top="0.28999999999999998" bottom="0.21" header="0.3" footer="0.2"/>
  <pageSetup scale="71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135C-1054-4D88-A1EB-D5F177A68573}">
  <sheetPr>
    <tabColor rgb="FFFF0000"/>
    <pageSetUpPr fitToPage="1"/>
  </sheetPr>
  <dimension ref="A1:Z44"/>
  <sheetViews>
    <sheetView zoomScale="80" zoomScaleNormal="80" workbookViewId="0">
      <pane ySplit="2" topLeftCell="A3" activePane="bottomLeft" state="frozen"/>
      <selection activeCell="R10" sqref="R10:V10"/>
      <selection pane="bottomLeft" activeCell="R11" sqref="R11:V11"/>
    </sheetView>
  </sheetViews>
  <sheetFormatPr defaultRowHeight="15" x14ac:dyDescent="0.25"/>
  <cols>
    <col min="1" max="1" width="8.28515625" customWidth="1"/>
    <col min="2" max="2" width="8.5703125" style="25" bestFit="1" customWidth="1"/>
    <col min="3" max="4" width="11.42578125" style="261" customWidth="1"/>
    <col min="5" max="5" width="6.5703125" style="261" customWidth="1"/>
    <col min="6" max="7" width="4.140625" style="261" bestFit="1" customWidth="1"/>
    <col min="8" max="8" width="6.28515625" style="261" customWidth="1"/>
    <col min="9" max="9" width="7.5703125" style="273" customWidth="1"/>
    <col min="10" max="10" width="3.28515625" style="246" customWidth="1"/>
    <col min="11" max="11" width="7.5703125" style="274" customWidth="1"/>
    <col min="12" max="12" width="3.85546875" style="261" bestFit="1" customWidth="1"/>
    <col min="13" max="13" width="3.85546875" style="261" customWidth="1"/>
    <col min="14" max="14" width="3.7109375" style="261" bestFit="1" customWidth="1"/>
    <col min="15" max="15" width="3.7109375" style="261" customWidth="1"/>
    <col min="16" max="17" width="3.7109375" style="261" bestFit="1" customWidth="1"/>
    <col min="18" max="21" width="12.42578125" style="275" customWidth="1"/>
    <col min="22" max="22" width="16.5703125" style="275" customWidth="1"/>
    <col min="23" max="25" width="4.140625" style="246" bestFit="1" customWidth="1"/>
  </cols>
  <sheetData>
    <row r="1" spans="1:26" s="189" customFormat="1" ht="66.75" x14ac:dyDescent="0.25">
      <c r="A1" s="175">
        <v>45349</v>
      </c>
      <c r="B1" s="25"/>
      <c r="C1" s="176" t="s">
        <v>48</v>
      </c>
      <c r="D1" s="177" t="s">
        <v>49</v>
      </c>
      <c r="E1" s="178" t="s">
        <v>50</v>
      </c>
      <c r="F1" s="179" t="s">
        <v>51</v>
      </c>
      <c r="G1" s="179" t="s">
        <v>14</v>
      </c>
      <c r="H1" s="180" t="s">
        <v>52</v>
      </c>
      <c r="I1" s="371" t="s">
        <v>53</v>
      </c>
      <c r="J1" s="181" t="s">
        <v>54</v>
      </c>
      <c r="K1" s="182" t="s">
        <v>55</v>
      </c>
      <c r="L1" s="183" t="s">
        <v>56</v>
      </c>
      <c r="M1" s="184" t="s">
        <v>57</v>
      </c>
      <c r="N1" s="185" t="s">
        <v>58</v>
      </c>
      <c r="O1" s="186" t="s">
        <v>14</v>
      </c>
      <c r="P1" s="187" t="s">
        <v>59</v>
      </c>
      <c r="Q1" s="188" t="s">
        <v>13</v>
      </c>
      <c r="R1" s="471" t="s">
        <v>60</v>
      </c>
      <c r="S1" s="472"/>
      <c r="T1" s="472"/>
      <c r="U1" s="472"/>
      <c r="V1" s="472"/>
      <c r="W1" s="278" t="s">
        <v>61</v>
      </c>
      <c r="X1" s="278" t="s">
        <v>62</v>
      </c>
      <c r="Y1" s="278" t="s">
        <v>63</v>
      </c>
    </row>
    <row r="2" spans="1:26" ht="7.5" customHeight="1" x14ac:dyDescent="0.25">
      <c r="A2" s="190"/>
      <c r="B2" s="191"/>
      <c r="C2" s="192"/>
      <c r="D2" s="193"/>
      <c r="E2" s="194">
        <v>0</v>
      </c>
      <c r="F2" s="195"/>
      <c r="G2" s="195"/>
      <c r="H2" s="196">
        <v>0</v>
      </c>
      <c r="I2" s="197"/>
      <c r="J2" s="198"/>
      <c r="K2" s="199"/>
      <c r="L2" s="200"/>
      <c r="M2" s="195"/>
      <c r="N2" s="201"/>
      <c r="O2" s="202"/>
      <c r="P2" s="203"/>
      <c r="Q2" s="204"/>
      <c r="R2" s="473"/>
      <c r="S2" s="474"/>
      <c r="T2" s="474"/>
      <c r="U2" s="474"/>
      <c r="V2" s="474"/>
      <c r="W2" s="281"/>
      <c r="X2" s="281"/>
      <c r="Y2" s="281"/>
    </row>
    <row r="3" spans="1:26" s="219" customFormat="1" ht="26.25" customHeight="1" x14ac:dyDescent="0.25">
      <c r="A3" s="102">
        <f>'02.27 (v2)'!A5</f>
        <v>0.41666666666666669</v>
      </c>
      <c r="B3" s="106" t="str">
        <f>'02.27 (v2)'!F5</f>
        <v>Sandra</v>
      </c>
      <c r="C3" s="108" t="s">
        <v>12</v>
      </c>
      <c r="D3" s="109" t="s">
        <v>12</v>
      </c>
      <c r="E3" s="208" t="s">
        <v>12</v>
      </c>
      <c r="F3" s="209" t="s">
        <v>12</v>
      </c>
      <c r="G3" s="209" t="s">
        <v>12</v>
      </c>
      <c r="H3" s="210" t="s">
        <v>12</v>
      </c>
      <c r="I3" s="211" t="s">
        <v>12</v>
      </c>
      <c r="J3" s="212" t="e">
        <f>IF(ISBLANK(I3),-90,(-((I3)-SUM(L3:Q3,K3))))</f>
        <v>#VALUE!</v>
      </c>
      <c r="K3" s="364" t="s">
        <v>12</v>
      </c>
      <c r="L3" s="365" t="s">
        <v>12</v>
      </c>
      <c r="M3" s="366" t="s">
        <v>12</v>
      </c>
      <c r="N3" s="367" t="s">
        <v>12</v>
      </c>
      <c r="O3" s="368" t="s">
        <v>12</v>
      </c>
      <c r="P3" s="365" t="s">
        <v>12</v>
      </c>
      <c r="Q3" s="369" t="s">
        <v>12</v>
      </c>
      <c r="R3" s="467" t="s">
        <v>127</v>
      </c>
      <c r="S3" s="468"/>
      <c r="T3" s="468"/>
      <c r="U3" s="468"/>
      <c r="V3" s="468"/>
      <c r="W3" s="366" t="s">
        <v>12</v>
      </c>
      <c r="X3" s="366" t="s">
        <v>12</v>
      </c>
      <c r="Y3" s="366" t="s">
        <v>12</v>
      </c>
    </row>
    <row r="4" spans="1:26" s="219" customFormat="1" ht="26.25" customHeight="1" x14ac:dyDescent="0.25">
      <c r="A4" s="102">
        <f>'02.27 (v2)'!A6</f>
        <v>0.41666666666666669</v>
      </c>
      <c r="B4" s="106" t="str">
        <f>'02.27 (v2)'!F6</f>
        <v>Suzanne</v>
      </c>
      <c r="C4" s="108" t="s">
        <v>12</v>
      </c>
      <c r="D4" s="109" t="s">
        <v>12</v>
      </c>
      <c r="E4" s="208" t="s">
        <v>12</v>
      </c>
      <c r="F4" s="209" t="s">
        <v>12</v>
      </c>
      <c r="G4" s="209" t="s">
        <v>12</v>
      </c>
      <c r="H4" s="210" t="s">
        <v>12</v>
      </c>
      <c r="I4" s="211" t="s">
        <v>12</v>
      </c>
      <c r="J4" s="212" t="e">
        <f t="shared" ref="J4:J14" si="0">IF(ISBLANK(I4),-90,(-((I4)-SUM(L4:Q4,K4))))</f>
        <v>#VALUE!</v>
      </c>
      <c r="K4" s="364" t="s">
        <v>12</v>
      </c>
      <c r="L4" s="365" t="s">
        <v>12</v>
      </c>
      <c r="M4" s="366" t="s">
        <v>12</v>
      </c>
      <c r="N4" s="367" t="s">
        <v>12</v>
      </c>
      <c r="O4" s="368" t="s">
        <v>12</v>
      </c>
      <c r="P4" s="365" t="s">
        <v>12</v>
      </c>
      <c r="Q4" s="369" t="s">
        <v>12</v>
      </c>
      <c r="R4" s="467" t="s">
        <v>127</v>
      </c>
      <c r="S4" s="468"/>
      <c r="T4" s="468"/>
      <c r="U4" s="468"/>
      <c r="V4" s="468"/>
      <c r="W4" s="366" t="s">
        <v>12</v>
      </c>
      <c r="X4" s="366" t="s">
        <v>12</v>
      </c>
      <c r="Y4" s="366" t="s">
        <v>12</v>
      </c>
    </row>
    <row r="5" spans="1:26" s="219" customFormat="1" ht="49.5" customHeight="1" x14ac:dyDescent="0.25">
      <c r="A5" s="277">
        <f>'02.27 (v2)'!A7</f>
        <v>0.4375</v>
      </c>
      <c r="B5" s="362" t="str">
        <f>'02.27 (v2)'!F7</f>
        <v>Brent</v>
      </c>
      <c r="C5" s="220" t="s">
        <v>12</v>
      </c>
      <c r="D5" s="221" t="s">
        <v>12</v>
      </c>
      <c r="E5" s="208" t="s">
        <v>12</v>
      </c>
      <c r="F5" s="222" t="s">
        <v>12</v>
      </c>
      <c r="G5" s="223" t="s">
        <v>12</v>
      </c>
      <c r="H5" s="210" t="s">
        <v>12</v>
      </c>
      <c r="I5" s="224" t="s">
        <v>12</v>
      </c>
      <c r="J5" s="212" t="e">
        <f t="shared" si="0"/>
        <v>#VALUE!</v>
      </c>
      <c r="K5" s="225" t="s">
        <v>12</v>
      </c>
      <c r="L5" s="226" t="s">
        <v>12</v>
      </c>
      <c r="M5" s="227" t="s">
        <v>12</v>
      </c>
      <c r="N5" s="228" t="s">
        <v>12</v>
      </c>
      <c r="O5" s="229" t="s">
        <v>12</v>
      </c>
      <c r="P5" s="226" t="s">
        <v>12</v>
      </c>
      <c r="Q5" s="230" t="s">
        <v>12</v>
      </c>
      <c r="R5" s="459" t="str">
        <f>'02.27 (v3)'!Y7</f>
        <v>Group VIP photo → [NE GAP]; 
Print → one 5x7 / person 
Printed 25 ; Rastered 2637</v>
      </c>
      <c r="S5" s="460"/>
      <c r="T5" s="460"/>
      <c r="U5" s="460"/>
      <c r="V5" s="460"/>
      <c r="W5" s="223">
        <v>27</v>
      </c>
      <c r="X5" s="223" t="s">
        <v>12</v>
      </c>
      <c r="Y5" s="223" t="s">
        <v>12</v>
      </c>
    </row>
    <row r="6" spans="1:26" s="219" customFormat="1" ht="26.25" customHeight="1" x14ac:dyDescent="0.25">
      <c r="A6" s="205">
        <f>'02.27 (v2)'!A8</f>
        <v>0.45833333333333331</v>
      </c>
      <c r="B6" s="363" t="str">
        <f>'02.27 (v2)'!F8</f>
        <v xml:space="preserve">Sam </v>
      </c>
      <c r="C6" s="206">
        <f>'02.27 (v3)'!H8</f>
        <v>3417</v>
      </c>
      <c r="D6" s="207">
        <f>'02.27 (v3)'!I8</f>
        <v>3419</v>
      </c>
      <c r="E6" s="208">
        <f t="shared" ref="E6:E36" si="1">IF(ISBLANK(D6),0,(D6-C6+1))</f>
        <v>3</v>
      </c>
      <c r="F6" s="209">
        <v>1</v>
      </c>
      <c r="G6" s="209">
        <v>0</v>
      </c>
      <c r="H6" s="210">
        <f t="shared" ref="H6:H36" si="2">E6-G6-F6</f>
        <v>2</v>
      </c>
      <c r="I6" s="370">
        <f>2+0</f>
        <v>2</v>
      </c>
      <c r="J6" s="212">
        <f t="shared" si="0"/>
        <v>0</v>
      </c>
      <c r="K6" s="213">
        <v>0</v>
      </c>
      <c r="L6" s="214">
        <f>'02.27 (v3)'!T8</f>
        <v>0</v>
      </c>
      <c r="M6" s="215">
        <f>'02.27 (v3)'!U8</f>
        <v>0</v>
      </c>
      <c r="N6" s="216">
        <f>'02.27 (v3)'!V8</f>
        <v>2</v>
      </c>
      <c r="O6" s="217">
        <f>'02.27 (v3)'!W8</f>
        <v>0</v>
      </c>
      <c r="P6" s="214">
        <v>0</v>
      </c>
      <c r="Q6" s="218">
        <v>0</v>
      </c>
      <c r="R6" s="469" t="str">
        <f>'02.27 (v3)'!Y8</f>
        <v>3417-test photo</v>
      </c>
      <c r="S6" s="470"/>
      <c r="T6" s="470"/>
      <c r="U6" s="470"/>
      <c r="V6" s="470"/>
      <c r="W6" s="215" t="s">
        <v>12</v>
      </c>
      <c r="X6" s="215">
        <v>0</v>
      </c>
      <c r="Y6" s="215">
        <v>0</v>
      </c>
    </row>
    <row r="7" spans="1:26" s="219" customFormat="1" ht="26.25" customHeight="1" x14ac:dyDescent="0.25">
      <c r="A7" s="102">
        <f>'02.27 (v2)'!A9</f>
        <v>0.5</v>
      </c>
      <c r="B7" s="106" t="str">
        <f>'02.27 (v2)'!F9</f>
        <v>Sandra</v>
      </c>
      <c r="C7" s="108" t="s">
        <v>12</v>
      </c>
      <c r="D7" s="109" t="s">
        <v>12</v>
      </c>
      <c r="E7" s="208" t="s">
        <v>12</v>
      </c>
      <c r="F7" s="209" t="s">
        <v>12</v>
      </c>
      <c r="G7" s="209" t="s">
        <v>12</v>
      </c>
      <c r="H7" s="210" t="s">
        <v>12</v>
      </c>
      <c r="I7" s="211" t="s">
        <v>12</v>
      </c>
      <c r="J7" s="212" t="e">
        <f t="shared" si="0"/>
        <v>#VALUE!</v>
      </c>
      <c r="K7" s="364" t="s">
        <v>12</v>
      </c>
      <c r="L7" s="365" t="s">
        <v>12</v>
      </c>
      <c r="M7" s="366" t="s">
        <v>12</v>
      </c>
      <c r="N7" s="367" t="s">
        <v>12</v>
      </c>
      <c r="O7" s="368" t="s">
        <v>12</v>
      </c>
      <c r="P7" s="365" t="s">
        <v>12</v>
      </c>
      <c r="Q7" s="369" t="s">
        <v>12</v>
      </c>
      <c r="R7" s="467" t="s">
        <v>127</v>
      </c>
      <c r="S7" s="468"/>
      <c r="T7" s="468"/>
      <c r="U7" s="468"/>
      <c r="V7" s="468"/>
      <c r="W7" s="366" t="s">
        <v>12</v>
      </c>
      <c r="X7" s="366" t="s">
        <v>12</v>
      </c>
      <c r="Y7" s="366" t="s">
        <v>12</v>
      </c>
    </row>
    <row r="8" spans="1:26" s="219" customFormat="1" ht="26.25" customHeight="1" x14ac:dyDescent="0.25">
      <c r="A8" s="102">
        <f>'02.27 (v2)'!A10</f>
        <v>0.5</v>
      </c>
      <c r="B8" s="106" t="str">
        <f>'02.27 (v2)'!F10</f>
        <v>Suzanne</v>
      </c>
      <c r="C8" s="108" t="s">
        <v>12</v>
      </c>
      <c r="D8" s="109" t="s">
        <v>12</v>
      </c>
      <c r="E8" s="208" t="s">
        <v>12</v>
      </c>
      <c r="F8" s="209" t="s">
        <v>12</v>
      </c>
      <c r="G8" s="209" t="s">
        <v>12</v>
      </c>
      <c r="H8" s="210" t="s">
        <v>12</v>
      </c>
      <c r="I8" s="211" t="s">
        <v>12</v>
      </c>
      <c r="J8" s="212" t="e">
        <f t="shared" si="0"/>
        <v>#VALUE!</v>
      </c>
      <c r="K8" s="364" t="s">
        <v>12</v>
      </c>
      <c r="L8" s="365" t="s">
        <v>12</v>
      </c>
      <c r="M8" s="366" t="s">
        <v>12</v>
      </c>
      <c r="N8" s="367" t="s">
        <v>12</v>
      </c>
      <c r="O8" s="368" t="s">
        <v>12</v>
      </c>
      <c r="P8" s="365" t="s">
        <v>12</v>
      </c>
      <c r="Q8" s="369" t="s">
        <v>12</v>
      </c>
      <c r="R8" s="467" t="s">
        <v>127</v>
      </c>
      <c r="S8" s="468"/>
      <c r="T8" s="468"/>
      <c r="U8" s="468"/>
      <c r="V8" s="468"/>
      <c r="W8" s="366" t="s">
        <v>12</v>
      </c>
      <c r="X8" s="366" t="s">
        <v>12</v>
      </c>
      <c r="Y8" s="366" t="s">
        <v>12</v>
      </c>
    </row>
    <row r="9" spans="1:26" s="219" customFormat="1" ht="26.25" customHeight="1" x14ac:dyDescent="0.25">
      <c r="A9" s="102">
        <f>'02.27 (v2)'!A11</f>
        <v>0.5</v>
      </c>
      <c r="B9" s="106" t="str">
        <f>'02.27 (v2)'!F11</f>
        <v>Sherry</v>
      </c>
      <c r="C9" s="108" t="s">
        <v>12</v>
      </c>
      <c r="D9" s="109" t="s">
        <v>12</v>
      </c>
      <c r="E9" s="208" t="s">
        <v>12</v>
      </c>
      <c r="F9" s="209" t="s">
        <v>12</v>
      </c>
      <c r="G9" s="209" t="s">
        <v>12</v>
      </c>
      <c r="H9" s="210" t="s">
        <v>12</v>
      </c>
      <c r="I9" s="211" t="s">
        <v>12</v>
      </c>
      <c r="J9" s="212" t="e">
        <f t="shared" si="0"/>
        <v>#VALUE!</v>
      </c>
      <c r="K9" s="364" t="s">
        <v>12</v>
      </c>
      <c r="L9" s="365" t="s">
        <v>12</v>
      </c>
      <c r="M9" s="366" t="s">
        <v>12</v>
      </c>
      <c r="N9" s="367" t="s">
        <v>12</v>
      </c>
      <c r="O9" s="368" t="s">
        <v>12</v>
      </c>
      <c r="P9" s="365" t="s">
        <v>12</v>
      </c>
      <c r="Q9" s="369" t="s">
        <v>12</v>
      </c>
      <c r="R9" s="467" t="s">
        <v>127</v>
      </c>
      <c r="S9" s="468"/>
      <c r="T9" s="468"/>
      <c r="U9" s="468"/>
      <c r="V9" s="468"/>
      <c r="W9" s="366" t="s">
        <v>12</v>
      </c>
      <c r="X9" s="366" t="s">
        <v>12</v>
      </c>
      <c r="Y9" s="366" t="s">
        <v>12</v>
      </c>
    </row>
    <row r="10" spans="1:26" s="219" customFormat="1" ht="26.25" customHeight="1" x14ac:dyDescent="0.25">
      <c r="A10" s="205">
        <f>'02.27 (v2)'!A12</f>
        <v>0.5</v>
      </c>
      <c r="B10" s="363" t="str">
        <f>'02.27 (v2)'!F12</f>
        <v>Brent</v>
      </c>
      <c r="C10" s="206">
        <f>'02.27 (v3)'!H12</f>
        <v>3420</v>
      </c>
      <c r="D10" s="207">
        <f>'02.27 (v3)'!I12</f>
        <v>3421</v>
      </c>
      <c r="E10" s="208">
        <f t="shared" si="1"/>
        <v>2</v>
      </c>
      <c r="F10" s="209">
        <v>0</v>
      </c>
      <c r="G10" s="209">
        <v>0</v>
      </c>
      <c r="H10" s="210">
        <f t="shared" si="2"/>
        <v>2</v>
      </c>
      <c r="I10" s="370">
        <f>2+0</f>
        <v>2</v>
      </c>
      <c r="J10" s="212">
        <f t="shared" si="0"/>
        <v>0</v>
      </c>
      <c r="K10" s="213">
        <f>2+0</f>
        <v>2</v>
      </c>
      <c r="L10" s="214">
        <f>'02.27 (v3)'!T12</f>
        <v>0</v>
      </c>
      <c r="M10" s="215">
        <f>'02.27 (v3)'!U12</f>
        <v>0</v>
      </c>
      <c r="N10" s="216">
        <f>'02.27 (v3)'!V12</f>
        <v>0</v>
      </c>
      <c r="O10" s="217">
        <f>'02.27 (v3)'!W12</f>
        <v>0</v>
      </c>
      <c r="P10" s="214">
        <v>0</v>
      </c>
      <c r="Q10" s="218">
        <v>0</v>
      </c>
      <c r="R10" s="469"/>
      <c r="S10" s="470"/>
      <c r="T10" s="470"/>
      <c r="U10" s="470"/>
      <c r="V10" s="470"/>
      <c r="W10" s="215" t="s">
        <v>12</v>
      </c>
      <c r="X10" s="215">
        <f>2+0</f>
        <v>2</v>
      </c>
      <c r="Y10" s="215">
        <v>0</v>
      </c>
    </row>
    <row r="11" spans="1:26" s="219" customFormat="1" ht="26.25" customHeight="1" x14ac:dyDescent="0.25">
      <c r="A11" s="205">
        <f>'02.27 (v2)'!A13</f>
        <v>4.1666666666666664E-2</v>
      </c>
      <c r="B11" s="363" t="str">
        <f>'02.27 (v2)'!F13</f>
        <v>Sam</v>
      </c>
      <c r="C11" s="206">
        <f>'02.27 (v3)'!H13</f>
        <v>3422</v>
      </c>
      <c r="D11" s="207">
        <f>'02.27 (v3)'!I13</f>
        <v>3428</v>
      </c>
      <c r="E11" s="208">
        <f t="shared" si="1"/>
        <v>7</v>
      </c>
      <c r="F11" s="209">
        <v>0</v>
      </c>
      <c r="G11" s="209">
        <v>0</v>
      </c>
      <c r="H11" s="210">
        <f t="shared" si="2"/>
        <v>7</v>
      </c>
      <c r="I11" s="370">
        <f>7+0</f>
        <v>7</v>
      </c>
      <c r="J11" s="212">
        <f t="shared" si="0"/>
        <v>-1</v>
      </c>
      <c r="K11" s="477">
        <f>4+1</f>
        <v>5</v>
      </c>
      <c r="L11" s="358">
        <f>'02.27 (v3)'!T13</f>
        <v>0</v>
      </c>
      <c r="M11" s="355">
        <f>'02.27 (v3)'!U13</f>
        <v>0</v>
      </c>
      <c r="N11" s="478">
        <f>'02.27 (v3)'!V13</f>
        <v>1</v>
      </c>
      <c r="O11" s="360">
        <f>'02.27 (v3)'!W13</f>
        <v>0</v>
      </c>
      <c r="P11" s="358">
        <v>0</v>
      </c>
      <c r="Q11" s="361">
        <v>0</v>
      </c>
      <c r="R11" s="479" t="s">
        <v>126</v>
      </c>
      <c r="S11" s="480"/>
      <c r="T11" s="480"/>
      <c r="U11" s="480"/>
      <c r="V11" s="480"/>
      <c r="W11" s="355" t="s">
        <v>12</v>
      </c>
      <c r="X11" s="476">
        <f>4+1</f>
        <v>5</v>
      </c>
      <c r="Y11" s="355">
        <v>0</v>
      </c>
      <c r="Z11" s="475" t="s">
        <v>125</v>
      </c>
    </row>
    <row r="12" spans="1:26" s="219" customFormat="1" ht="26.25" customHeight="1" x14ac:dyDescent="0.25">
      <c r="A12" s="205">
        <f>'02.27 (v2)'!A14</f>
        <v>0.125</v>
      </c>
      <c r="B12" s="363" t="str">
        <f>'02.27 (v2)'!F14</f>
        <v>Sherry</v>
      </c>
      <c r="C12" s="206">
        <f>'02.27 (v3)'!H14</f>
        <v>3429</v>
      </c>
      <c r="D12" s="207">
        <f>'02.27 (v3)'!I14</f>
        <v>3435</v>
      </c>
      <c r="E12" s="208">
        <f t="shared" si="1"/>
        <v>7</v>
      </c>
      <c r="F12" s="209">
        <v>0</v>
      </c>
      <c r="G12" s="209">
        <v>1</v>
      </c>
      <c r="H12" s="210">
        <f t="shared" si="2"/>
        <v>6</v>
      </c>
      <c r="I12" s="370">
        <f>6+1</f>
        <v>7</v>
      </c>
      <c r="J12" s="212">
        <f t="shared" si="0"/>
        <v>0</v>
      </c>
      <c r="K12" s="213">
        <f>1+1</f>
        <v>2</v>
      </c>
      <c r="L12" s="214">
        <f>'02.27 (v3)'!T14</f>
        <v>0</v>
      </c>
      <c r="M12" s="215">
        <f>'02.27 (v3)'!U14</f>
        <v>0</v>
      </c>
      <c r="N12" s="216">
        <f>'02.27 (v3)'!V14</f>
        <v>5</v>
      </c>
      <c r="O12" s="217">
        <f>'02.27 (v3)'!W14</f>
        <v>0</v>
      </c>
      <c r="P12" s="214">
        <v>0</v>
      </c>
      <c r="Q12" s="218">
        <v>0</v>
      </c>
      <c r="R12" s="469"/>
      <c r="S12" s="470"/>
      <c r="T12" s="470"/>
      <c r="U12" s="470"/>
      <c r="V12" s="470"/>
      <c r="W12" s="215" t="s">
        <v>12</v>
      </c>
      <c r="X12" s="215">
        <f>(1+1)</f>
        <v>2</v>
      </c>
      <c r="Y12" s="215">
        <v>0</v>
      </c>
    </row>
    <row r="13" spans="1:26" s="219" customFormat="1" ht="26.25" customHeight="1" x14ac:dyDescent="0.25">
      <c r="A13" s="205">
        <f>'02.27 (v2)'!A15</f>
        <v>0.16666666666666666</v>
      </c>
      <c r="B13" s="363" t="str">
        <f>'02.27 (v2)'!F15</f>
        <v>Kim</v>
      </c>
      <c r="C13" s="206">
        <f>'02.27 (v3)'!H15</f>
        <v>3436</v>
      </c>
      <c r="D13" s="207">
        <f>'02.27 (v3)'!I15</f>
        <v>3436</v>
      </c>
      <c r="E13" s="208">
        <f t="shared" si="1"/>
        <v>1</v>
      </c>
      <c r="F13" s="209">
        <v>0</v>
      </c>
      <c r="G13" s="209">
        <v>0</v>
      </c>
      <c r="H13" s="210">
        <f t="shared" si="2"/>
        <v>1</v>
      </c>
      <c r="I13" s="370">
        <f>1+0</f>
        <v>1</v>
      </c>
      <c r="J13" s="212">
        <f t="shared" si="0"/>
        <v>0</v>
      </c>
      <c r="K13" s="213">
        <v>1</v>
      </c>
      <c r="L13" s="214">
        <f>'02.27 (v3)'!T15</f>
        <v>0</v>
      </c>
      <c r="M13" s="215">
        <f>'02.27 (v3)'!U15</f>
        <v>0</v>
      </c>
      <c r="N13" s="216">
        <v>0</v>
      </c>
      <c r="O13" s="217">
        <f>'02.27 (v3)'!W15</f>
        <v>0</v>
      </c>
      <c r="P13" s="214">
        <v>0</v>
      </c>
      <c r="Q13" s="218">
        <v>0</v>
      </c>
      <c r="R13" s="469" t="str">
        <f>'02.27 (v3)'!Y15</f>
        <v>was one group only one photo, SOLD 1+18</v>
      </c>
      <c r="S13" s="470"/>
      <c r="T13" s="470"/>
      <c r="U13" s="470"/>
      <c r="V13" s="470"/>
      <c r="W13" s="215" t="s">
        <v>12</v>
      </c>
      <c r="X13" s="215">
        <f>1+18</f>
        <v>19</v>
      </c>
      <c r="Y13" s="215">
        <v>0</v>
      </c>
    </row>
    <row r="14" spans="1:26" s="219" customFormat="1" ht="49.5" customHeight="1" x14ac:dyDescent="0.25">
      <c r="A14" s="277">
        <f>'02.27 (v2)'!A16</f>
        <v>0.27083333333333331</v>
      </c>
      <c r="B14" s="362" t="str">
        <f>'02.27 (v2)'!F16</f>
        <v>Mala, Ted, Maria, Sammye, Kim</v>
      </c>
      <c r="C14" s="220" t="s">
        <v>12</v>
      </c>
      <c r="D14" s="221" t="s">
        <v>12</v>
      </c>
      <c r="E14" s="208" t="s">
        <v>12</v>
      </c>
      <c r="F14" s="222" t="s">
        <v>12</v>
      </c>
      <c r="G14" s="223" t="s">
        <v>12</v>
      </c>
      <c r="H14" s="210" t="s">
        <v>12</v>
      </c>
      <c r="I14" s="224" t="s">
        <v>12</v>
      </c>
      <c r="J14" s="212" t="e">
        <f t="shared" si="0"/>
        <v>#VALUE!</v>
      </c>
      <c r="K14" s="225" t="s">
        <v>12</v>
      </c>
      <c r="L14" s="226" t="s">
        <v>12</v>
      </c>
      <c r="M14" s="227" t="s">
        <v>12</v>
      </c>
      <c r="N14" s="228" t="s">
        <v>12</v>
      </c>
      <c r="O14" s="229" t="s">
        <v>12</v>
      </c>
      <c r="P14" s="226" t="s">
        <v>12</v>
      </c>
      <c r="Q14" s="230" t="s">
        <v>12</v>
      </c>
      <c r="R14" s="459" t="str">
        <f>'02.27 (v3)'!Y16</f>
        <v>SEE BELOW
Group VIP photo → [Locker Room]; 
Print → one 5x7 / person 
Printed 36, 40, 35, 37, 35; 
Rastered 2640, 2644, 2650, 2654, 2658</v>
      </c>
      <c r="S14" s="460"/>
      <c r="T14" s="460"/>
      <c r="U14" s="460"/>
      <c r="V14" s="460"/>
      <c r="W14" s="223">
        <v>200</v>
      </c>
      <c r="X14" s="223" t="s">
        <v>12</v>
      </c>
      <c r="Y14" s="223" t="s">
        <v>12</v>
      </c>
    </row>
    <row r="15" spans="1:26" s="219" customFormat="1" ht="26.25" hidden="1" customHeight="1" x14ac:dyDescent="0.25">
      <c r="A15" s="205">
        <f>'02.27 (v2)'!A17</f>
        <v>0</v>
      </c>
      <c r="B15" s="363">
        <f>'02.27 (v2)'!F17</f>
        <v>0</v>
      </c>
      <c r="C15" s="206">
        <f>'02.27 (v2)'!H17</f>
        <v>0</v>
      </c>
      <c r="D15" s="207"/>
      <c r="E15" s="208">
        <f t="shared" si="1"/>
        <v>0</v>
      </c>
      <c r="F15" s="209"/>
      <c r="G15" s="209"/>
      <c r="H15" s="210">
        <f t="shared" si="2"/>
        <v>0</v>
      </c>
      <c r="I15" s="211"/>
      <c r="J15" s="212">
        <f t="shared" ref="J5:J37" si="3">IF(ISBLANK(I15),-90,(I15-SUM(L15:Q15,K15)))</f>
        <v>-90</v>
      </c>
      <c r="K15" s="213">
        <f>'02.27 (v3)'!X17</f>
        <v>0</v>
      </c>
      <c r="L15" s="214">
        <f>'02.27 (v3)'!T17</f>
        <v>0</v>
      </c>
      <c r="M15" s="215">
        <f>'02.27 (v3)'!U17</f>
        <v>0</v>
      </c>
      <c r="N15" s="216">
        <f>'02.27 (v3)'!V17</f>
        <v>0</v>
      </c>
      <c r="O15" s="217">
        <f>'02.27 (v3)'!W17</f>
        <v>0</v>
      </c>
      <c r="P15" s="214"/>
      <c r="Q15" s="218"/>
      <c r="R15" s="469">
        <f>'02.27 (v3)'!Y17</f>
        <v>0</v>
      </c>
      <c r="S15" s="470"/>
      <c r="T15" s="470"/>
      <c r="U15" s="470"/>
      <c r="V15" s="470"/>
      <c r="W15" s="215" t="s">
        <v>12</v>
      </c>
      <c r="X15" s="215"/>
      <c r="Y15" s="215"/>
    </row>
    <row r="16" spans="1:26" s="219" customFormat="1" ht="26.25" hidden="1" customHeight="1" x14ac:dyDescent="0.25">
      <c r="A16" s="205">
        <f>'02.27 (v2)'!A18</f>
        <v>0</v>
      </c>
      <c r="B16" s="363">
        <f>'02.27 (v2)'!F18</f>
        <v>0</v>
      </c>
      <c r="C16" s="206">
        <f>'02.27 (v2)'!H18</f>
        <v>0</v>
      </c>
      <c r="D16" s="207"/>
      <c r="E16" s="208">
        <f t="shared" si="1"/>
        <v>0</v>
      </c>
      <c r="F16" s="209"/>
      <c r="G16" s="209"/>
      <c r="H16" s="210">
        <f t="shared" si="2"/>
        <v>0</v>
      </c>
      <c r="I16" s="211"/>
      <c r="J16" s="212">
        <f t="shared" si="3"/>
        <v>-90</v>
      </c>
      <c r="K16" s="213">
        <f>'02.27 (v3)'!X18</f>
        <v>0</v>
      </c>
      <c r="L16" s="214">
        <f>'02.27 (v3)'!T18</f>
        <v>0</v>
      </c>
      <c r="M16" s="215">
        <f>'02.27 (v3)'!U18</f>
        <v>0</v>
      </c>
      <c r="N16" s="216">
        <f>'02.27 (v3)'!V18</f>
        <v>0</v>
      </c>
      <c r="O16" s="217">
        <f>'02.27 (v3)'!W18</f>
        <v>0</v>
      </c>
      <c r="P16" s="214"/>
      <c r="Q16" s="218"/>
      <c r="R16" s="469">
        <f>'02.27 (v3)'!Y18</f>
        <v>0</v>
      </c>
      <c r="S16" s="470"/>
      <c r="T16" s="470"/>
      <c r="U16" s="470"/>
      <c r="V16" s="470"/>
      <c r="W16" s="215" t="s">
        <v>12</v>
      </c>
      <c r="X16" s="215"/>
      <c r="Y16" s="215"/>
    </row>
    <row r="17" spans="1:25" s="219" customFormat="1" ht="26.25" hidden="1" customHeight="1" x14ac:dyDescent="0.25">
      <c r="A17" s="205">
        <f>'02.27 (v2)'!A19</f>
        <v>0</v>
      </c>
      <c r="B17" s="363">
        <f>'02.27 (v2)'!F19</f>
        <v>0</v>
      </c>
      <c r="C17" s="206">
        <f>'02.27 (v2)'!H19</f>
        <v>0</v>
      </c>
      <c r="D17" s="207"/>
      <c r="E17" s="208">
        <f t="shared" si="1"/>
        <v>0</v>
      </c>
      <c r="F17" s="209"/>
      <c r="G17" s="209"/>
      <c r="H17" s="210">
        <f t="shared" si="2"/>
        <v>0</v>
      </c>
      <c r="I17" s="211"/>
      <c r="J17" s="212">
        <f t="shared" si="3"/>
        <v>-90</v>
      </c>
      <c r="K17" s="213">
        <f>'02.27 (v3)'!X19</f>
        <v>0</v>
      </c>
      <c r="L17" s="214">
        <f>'02.27 (v3)'!T19</f>
        <v>0</v>
      </c>
      <c r="M17" s="215">
        <f>'02.27 (v3)'!U19</f>
        <v>0</v>
      </c>
      <c r="N17" s="216">
        <f>'02.27 (v3)'!V19</f>
        <v>0</v>
      </c>
      <c r="O17" s="217">
        <f>'02.27 (v3)'!W19</f>
        <v>0</v>
      </c>
      <c r="P17" s="214"/>
      <c r="Q17" s="218"/>
      <c r="R17" s="469">
        <f>'02.27 (v3)'!Y19</f>
        <v>0</v>
      </c>
      <c r="S17" s="470"/>
      <c r="T17" s="470"/>
      <c r="U17" s="470"/>
      <c r="V17" s="470"/>
      <c r="W17" s="215" t="s">
        <v>12</v>
      </c>
      <c r="X17" s="215"/>
      <c r="Y17" s="215"/>
    </row>
    <row r="18" spans="1:25" s="219" customFormat="1" ht="26.25" hidden="1" customHeight="1" x14ac:dyDescent="0.25">
      <c r="A18" s="205">
        <f>'02.27 (v2)'!A20</f>
        <v>0</v>
      </c>
      <c r="B18" s="363">
        <f>'02.27 (v2)'!F20</f>
        <v>0</v>
      </c>
      <c r="C18" s="206">
        <f>'02.27 (v2)'!H20</f>
        <v>0</v>
      </c>
      <c r="D18" s="207"/>
      <c r="E18" s="208">
        <f t="shared" si="1"/>
        <v>0</v>
      </c>
      <c r="F18" s="209"/>
      <c r="G18" s="209"/>
      <c r="H18" s="210">
        <f t="shared" si="2"/>
        <v>0</v>
      </c>
      <c r="I18" s="211"/>
      <c r="J18" s="212">
        <f t="shared" si="3"/>
        <v>-90</v>
      </c>
      <c r="K18" s="213">
        <f>'02.27 (v3)'!X20</f>
        <v>0</v>
      </c>
      <c r="L18" s="214">
        <f>'02.27 (v3)'!T20</f>
        <v>0</v>
      </c>
      <c r="M18" s="215">
        <f>'02.27 (v3)'!U20</f>
        <v>0</v>
      </c>
      <c r="N18" s="216">
        <f>'02.27 (v3)'!V20</f>
        <v>0</v>
      </c>
      <c r="O18" s="217">
        <f>'02.27 (v3)'!W20</f>
        <v>0</v>
      </c>
      <c r="P18" s="214"/>
      <c r="Q18" s="218"/>
      <c r="R18" s="469">
        <f>'02.27 (v3)'!Y20</f>
        <v>0</v>
      </c>
      <c r="S18" s="470"/>
      <c r="T18" s="470"/>
      <c r="U18" s="470"/>
      <c r="V18" s="470"/>
      <c r="W18" s="215" t="s">
        <v>12</v>
      </c>
      <c r="X18" s="215"/>
      <c r="Y18" s="215"/>
    </row>
    <row r="19" spans="1:25" s="219" customFormat="1" ht="26.25" hidden="1" customHeight="1" x14ac:dyDescent="0.25">
      <c r="A19" s="205">
        <f>'02.27 (v2)'!A21</f>
        <v>0</v>
      </c>
      <c r="B19" s="363">
        <f>'02.27 (v2)'!F21</f>
        <v>0</v>
      </c>
      <c r="C19" s="206">
        <f>'02.27 (v2)'!H21</f>
        <v>0</v>
      </c>
      <c r="D19" s="207"/>
      <c r="E19" s="208">
        <f t="shared" si="1"/>
        <v>0</v>
      </c>
      <c r="F19" s="209"/>
      <c r="G19" s="209"/>
      <c r="H19" s="210">
        <f t="shared" si="2"/>
        <v>0</v>
      </c>
      <c r="I19" s="211"/>
      <c r="J19" s="212">
        <f t="shared" si="3"/>
        <v>-90</v>
      </c>
      <c r="K19" s="213">
        <f>'02.27 (v3)'!X21</f>
        <v>0</v>
      </c>
      <c r="L19" s="214">
        <f>'02.27 (v3)'!T21</f>
        <v>0</v>
      </c>
      <c r="M19" s="215">
        <f>'02.27 (v3)'!U21</f>
        <v>0</v>
      </c>
      <c r="N19" s="216">
        <f>'02.27 (v3)'!V21</f>
        <v>0</v>
      </c>
      <c r="O19" s="217">
        <f>'02.27 (v3)'!W21</f>
        <v>0</v>
      </c>
      <c r="P19" s="214"/>
      <c r="Q19" s="218"/>
      <c r="R19" s="469">
        <f>'02.27 (v3)'!Y21</f>
        <v>0</v>
      </c>
      <c r="S19" s="470"/>
      <c r="T19" s="470"/>
      <c r="U19" s="470"/>
      <c r="V19" s="470"/>
      <c r="W19" s="215" t="s">
        <v>12</v>
      </c>
      <c r="X19" s="215"/>
      <c r="Y19" s="215"/>
    </row>
    <row r="20" spans="1:25" s="219" customFormat="1" ht="26.25" hidden="1" customHeight="1" x14ac:dyDescent="0.25">
      <c r="A20" s="205">
        <f>'02.27 (v2)'!A22</f>
        <v>0</v>
      </c>
      <c r="B20" s="363">
        <f>'02.27 (v2)'!F22</f>
        <v>0</v>
      </c>
      <c r="C20" s="206">
        <f>'02.27 (v2)'!H22</f>
        <v>0</v>
      </c>
      <c r="D20" s="207"/>
      <c r="E20" s="208">
        <f t="shared" si="1"/>
        <v>0</v>
      </c>
      <c r="F20" s="209"/>
      <c r="G20" s="209"/>
      <c r="H20" s="210">
        <f t="shared" si="2"/>
        <v>0</v>
      </c>
      <c r="I20" s="211"/>
      <c r="J20" s="212">
        <f t="shared" si="3"/>
        <v>-90</v>
      </c>
      <c r="K20" s="213">
        <f>'02.27 (v3)'!X22</f>
        <v>0</v>
      </c>
      <c r="L20" s="214">
        <f>'02.27 (v3)'!T22</f>
        <v>0</v>
      </c>
      <c r="M20" s="215">
        <f>'02.27 (v3)'!U22</f>
        <v>0</v>
      </c>
      <c r="N20" s="216">
        <f>'02.27 (v3)'!V22</f>
        <v>0</v>
      </c>
      <c r="O20" s="217">
        <f>'02.27 (v3)'!W22</f>
        <v>0</v>
      </c>
      <c r="P20" s="214"/>
      <c r="Q20" s="218"/>
      <c r="R20" s="469">
        <f>'02.27 (v3)'!Y22</f>
        <v>0</v>
      </c>
      <c r="S20" s="470"/>
      <c r="T20" s="470"/>
      <c r="U20" s="470"/>
      <c r="V20" s="470"/>
      <c r="W20" s="215" t="s">
        <v>12</v>
      </c>
      <c r="X20" s="215"/>
      <c r="Y20" s="215"/>
    </row>
    <row r="21" spans="1:25" s="219" customFormat="1" ht="26.25" hidden="1" customHeight="1" x14ac:dyDescent="0.25">
      <c r="A21" s="205">
        <f>'02.27 (v2)'!A23</f>
        <v>0</v>
      </c>
      <c r="B21" s="363">
        <f>'02.27 (v2)'!F23</f>
        <v>0</v>
      </c>
      <c r="C21" s="206">
        <f>'02.27 (v2)'!H23</f>
        <v>0</v>
      </c>
      <c r="D21" s="207"/>
      <c r="E21" s="208">
        <f t="shared" si="1"/>
        <v>0</v>
      </c>
      <c r="F21" s="209"/>
      <c r="G21" s="209"/>
      <c r="H21" s="210">
        <f t="shared" si="2"/>
        <v>0</v>
      </c>
      <c r="I21" s="211"/>
      <c r="J21" s="212">
        <f t="shared" si="3"/>
        <v>-90</v>
      </c>
      <c r="K21" s="213">
        <f>'02.27 (v3)'!X23</f>
        <v>0</v>
      </c>
      <c r="L21" s="214">
        <f>'02.27 (v3)'!T23</f>
        <v>0</v>
      </c>
      <c r="M21" s="215">
        <f>'02.27 (v3)'!U23</f>
        <v>0</v>
      </c>
      <c r="N21" s="216">
        <f>'02.27 (v3)'!V23</f>
        <v>0</v>
      </c>
      <c r="O21" s="217">
        <f>'02.27 (v3)'!W23</f>
        <v>0</v>
      </c>
      <c r="P21" s="214"/>
      <c r="Q21" s="218"/>
      <c r="R21" s="469">
        <f>'02.27 (v3)'!Y23</f>
        <v>0</v>
      </c>
      <c r="S21" s="470"/>
      <c r="T21" s="470"/>
      <c r="U21" s="470"/>
      <c r="V21" s="470"/>
      <c r="W21" s="215" t="s">
        <v>12</v>
      </c>
      <c r="X21" s="215"/>
      <c r="Y21" s="215"/>
    </row>
    <row r="22" spans="1:25" s="219" customFormat="1" ht="26.25" hidden="1" customHeight="1" x14ac:dyDescent="0.25">
      <c r="A22" s="205">
        <f>'02.27 (v2)'!A24</f>
        <v>0</v>
      </c>
      <c r="B22" s="363">
        <f>'02.27 (v2)'!F24</f>
        <v>0</v>
      </c>
      <c r="C22" s="206">
        <f>'02.27 (v2)'!H24</f>
        <v>0</v>
      </c>
      <c r="D22" s="207"/>
      <c r="E22" s="208">
        <f t="shared" si="1"/>
        <v>0</v>
      </c>
      <c r="F22" s="209"/>
      <c r="G22" s="209"/>
      <c r="H22" s="210">
        <f t="shared" si="2"/>
        <v>0</v>
      </c>
      <c r="I22" s="211"/>
      <c r="J22" s="212">
        <f t="shared" si="3"/>
        <v>-90</v>
      </c>
      <c r="K22" s="213">
        <f>'02.27 (v3)'!X24</f>
        <v>0</v>
      </c>
      <c r="L22" s="214">
        <f>'02.27 (v3)'!T24</f>
        <v>0</v>
      </c>
      <c r="M22" s="215">
        <f>'02.27 (v3)'!U24</f>
        <v>0</v>
      </c>
      <c r="N22" s="216">
        <f>'02.27 (v3)'!V24</f>
        <v>0</v>
      </c>
      <c r="O22" s="217">
        <f>'02.27 (v3)'!W24</f>
        <v>0</v>
      </c>
      <c r="P22" s="214"/>
      <c r="Q22" s="218"/>
      <c r="R22" s="469">
        <f>'02.27 (v3)'!Y24</f>
        <v>0</v>
      </c>
      <c r="S22" s="470"/>
      <c r="T22" s="470"/>
      <c r="U22" s="470"/>
      <c r="V22" s="470"/>
      <c r="W22" s="215" t="s">
        <v>12</v>
      </c>
      <c r="X22" s="215"/>
      <c r="Y22" s="215"/>
    </row>
    <row r="23" spans="1:25" s="219" customFormat="1" ht="26.25" hidden="1" customHeight="1" x14ac:dyDescent="0.25">
      <c r="A23" s="205">
        <f>'02.27 (v2)'!A25</f>
        <v>0</v>
      </c>
      <c r="B23" s="363">
        <f>'02.27 (v2)'!F25</f>
        <v>0</v>
      </c>
      <c r="C23" s="206">
        <f>'02.27 (v2)'!H25</f>
        <v>0</v>
      </c>
      <c r="D23" s="207"/>
      <c r="E23" s="208">
        <f t="shared" si="1"/>
        <v>0</v>
      </c>
      <c r="F23" s="209"/>
      <c r="G23" s="209"/>
      <c r="H23" s="210">
        <f t="shared" si="2"/>
        <v>0</v>
      </c>
      <c r="I23" s="211"/>
      <c r="J23" s="212">
        <f t="shared" si="3"/>
        <v>-90</v>
      </c>
      <c r="K23" s="213">
        <f>'02.27 (v3)'!X25</f>
        <v>0</v>
      </c>
      <c r="L23" s="214">
        <f>'02.27 (v3)'!T25</f>
        <v>0</v>
      </c>
      <c r="M23" s="215">
        <f>'02.27 (v3)'!U25</f>
        <v>0</v>
      </c>
      <c r="N23" s="216">
        <f>'02.27 (v3)'!V25</f>
        <v>0</v>
      </c>
      <c r="O23" s="217">
        <f>'02.27 (v3)'!W25</f>
        <v>0</v>
      </c>
      <c r="P23" s="214"/>
      <c r="Q23" s="218"/>
      <c r="R23" s="469">
        <f>'02.27 (v3)'!Y25</f>
        <v>0</v>
      </c>
      <c r="S23" s="470"/>
      <c r="T23" s="470"/>
      <c r="U23" s="470"/>
      <c r="V23" s="470"/>
      <c r="W23" s="215" t="s">
        <v>12</v>
      </c>
      <c r="X23" s="215"/>
      <c r="Y23" s="215"/>
    </row>
    <row r="24" spans="1:25" s="219" customFormat="1" ht="26.25" hidden="1" customHeight="1" x14ac:dyDescent="0.25">
      <c r="A24" s="205">
        <f>'02.27 (v2)'!A26</f>
        <v>0</v>
      </c>
      <c r="B24" s="363">
        <f>'02.27 (v2)'!F26</f>
        <v>0</v>
      </c>
      <c r="C24" s="206">
        <f>'02.27 (v2)'!H26</f>
        <v>0</v>
      </c>
      <c r="D24" s="207"/>
      <c r="E24" s="208">
        <f t="shared" si="1"/>
        <v>0</v>
      </c>
      <c r="F24" s="209"/>
      <c r="G24" s="209"/>
      <c r="H24" s="210">
        <f t="shared" si="2"/>
        <v>0</v>
      </c>
      <c r="I24" s="211"/>
      <c r="J24" s="212">
        <f t="shared" si="3"/>
        <v>-90</v>
      </c>
      <c r="K24" s="213">
        <f>'02.27 (v3)'!X26</f>
        <v>0</v>
      </c>
      <c r="L24" s="214">
        <f>'02.27 (v3)'!T26</f>
        <v>0</v>
      </c>
      <c r="M24" s="215">
        <f>'02.27 (v3)'!U26</f>
        <v>0</v>
      </c>
      <c r="N24" s="216">
        <f>'02.27 (v3)'!V26</f>
        <v>0</v>
      </c>
      <c r="O24" s="217">
        <f>'02.27 (v3)'!W26</f>
        <v>0</v>
      </c>
      <c r="P24" s="214"/>
      <c r="Q24" s="218"/>
      <c r="R24" s="469">
        <f>'02.27 (v3)'!Y26</f>
        <v>0</v>
      </c>
      <c r="S24" s="470"/>
      <c r="T24" s="470"/>
      <c r="U24" s="470"/>
      <c r="V24" s="470"/>
      <c r="W24" s="215" t="s">
        <v>12</v>
      </c>
      <c r="X24" s="215"/>
      <c r="Y24" s="215"/>
    </row>
    <row r="25" spans="1:25" s="219" customFormat="1" ht="26.25" hidden="1" customHeight="1" x14ac:dyDescent="0.25">
      <c r="A25" s="205">
        <f>'02.27 (v2)'!A27</f>
        <v>0</v>
      </c>
      <c r="B25" s="363">
        <f>'02.27 (v2)'!F27</f>
        <v>0</v>
      </c>
      <c r="C25" s="206">
        <f>'02.27 (v2)'!H27</f>
        <v>0</v>
      </c>
      <c r="D25" s="207"/>
      <c r="E25" s="208">
        <f t="shared" si="1"/>
        <v>0</v>
      </c>
      <c r="F25" s="209"/>
      <c r="G25" s="209"/>
      <c r="H25" s="210">
        <f t="shared" si="2"/>
        <v>0</v>
      </c>
      <c r="I25" s="211"/>
      <c r="J25" s="212">
        <f t="shared" si="3"/>
        <v>-90</v>
      </c>
      <c r="K25" s="213">
        <f>'02.27 (v3)'!X27</f>
        <v>0</v>
      </c>
      <c r="L25" s="214">
        <f>'02.27 (v3)'!T27</f>
        <v>0</v>
      </c>
      <c r="M25" s="215">
        <f>'02.27 (v3)'!U27</f>
        <v>0</v>
      </c>
      <c r="N25" s="216">
        <f>'02.27 (v3)'!V27</f>
        <v>0</v>
      </c>
      <c r="O25" s="217">
        <f>'02.27 (v3)'!W27</f>
        <v>0</v>
      </c>
      <c r="P25" s="214"/>
      <c r="Q25" s="218"/>
      <c r="R25" s="469">
        <f>'02.27 (v3)'!Y27</f>
        <v>0</v>
      </c>
      <c r="S25" s="470"/>
      <c r="T25" s="470"/>
      <c r="U25" s="470"/>
      <c r="V25" s="470"/>
      <c r="W25" s="215" t="s">
        <v>12</v>
      </c>
      <c r="X25" s="215"/>
      <c r="Y25" s="215"/>
    </row>
    <row r="26" spans="1:25" s="219" customFormat="1" ht="26.25" hidden="1" customHeight="1" x14ac:dyDescent="0.25">
      <c r="A26" s="205">
        <f>'02.27 (v2)'!A28</f>
        <v>0</v>
      </c>
      <c r="B26" s="363">
        <f>'02.27 (v2)'!F28</f>
        <v>0</v>
      </c>
      <c r="C26" s="206">
        <f>'02.27 (v2)'!H28</f>
        <v>0</v>
      </c>
      <c r="D26" s="207"/>
      <c r="E26" s="208">
        <f t="shared" si="1"/>
        <v>0</v>
      </c>
      <c r="F26" s="209"/>
      <c r="G26" s="209"/>
      <c r="H26" s="210">
        <f t="shared" si="2"/>
        <v>0</v>
      </c>
      <c r="I26" s="211"/>
      <c r="J26" s="212">
        <f t="shared" si="3"/>
        <v>-90</v>
      </c>
      <c r="K26" s="213">
        <f>'02.27 (v3)'!X28</f>
        <v>0</v>
      </c>
      <c r="L26" s="214">
        <f>'02.27 (v3)'!T28</f>
        <v>0</v>
      </c>
      <c r="M26" s="215">
        <f>'02.27 (v3)'!U28</f>
        <v>0</v>
      </c>
      <c r="N26" s="216">
        <f>'02.27 (v3)'!V28</f>
        <v>0</v>
      </c>
      <c r="O26" s="217">
        <f>'02.27 (v3)'!W28</f>
        <v>0</v>
      </c>
      <c r="P26" s="214"/>
      <c r="Q26" s="218"/>
      <c r="R26" s="469">
        <f>'02.27 (v3)'!Y28</f>
        <v>0</v>
      </c>
      <c r="S26" s="470"/>
      <c r="T26" s="470"/>
      <c r="U26" s="470"/>
      <c r="V26" s="470"/>
      <c r="W26" s="215" t="s">
        <v>12</v>
      </c>
      <c r="X26" s="215"/>
      <c r="Y26" s="215"/>
    </row>
    <row r="27" spans="1:25" s="219" customFormat="1" ht="26.25" hidden="1" customHeight="1" x14ac:dyDescent="0.25">
      <c r="A27" s="205">
        <f>'02.27 (v2)'!A29</f>
        <v>0</v>
      </c>
      <c r="B27" s="363">
        <f>'02.27 (v2)'!F29</f>
        <v>0</v>
      </c>
      <c r="C27" s="206">
        <f>'02.27 (v2)'!H29</f>
        <v>0</v>
      </c>
      <c r="D27" s="207"/>
      <c r="E27" s="208">
        <f t="shared" si="1"/>
        <v>0</v>
      </c>
      <c r="F27" s="209"/>
      <c r="G27" s="209"/>
      <c r="H27" s="210">
        <f t="shared" si="2"/>
        <v>0</v>
      </c>
      <c r="I27" s="211"/>
      <c r="J27" s="212">
        <f t="shared" si="3"/>
        <v>-90</v>
      </c>
      <c r="K27" s="213">
        <f>'02.27 (v3)'!X29</f>
        <v>0</v>
      </c>
      <c r="L27" s="214">
        <f>'02.27 (v3)'!T29</f>
        <v>0</v>
      </c>
      <c r="M27" s="215">
        <f>'02.27 (v3)'!U29</f>
        <v>0</v>
      </c>
      <c r="N27" s="216">
        <f>'02.27 (v3)'!V29</f>
        <v>0</v>
      </c>
      <c r="O27" s="217">
        <f>'02.27 (v3)'!W29</f>
        <v>0</v>
      </c>
      <c r="P27" s="214"/>
      <c r="Q27" s="218"/>
      <c r="R27" s="469">
        <f>'02.27 (v3)'!Y29</f>
        <v>0</v>
      </c>
      <c r="S27" s="470"/>
      <c r="T27" s="470"/>
      <c r="U27" s="470"/>
      <c r="V27" s="470"/>
      <c r="W27" s="215" t="s">
        <v>12</v>
      </c>
      <c r="X27" s="215"/>
      <c r="Y27" s="215"/>
    </row>
    <row r="28" spans="1:25" s="219" customFormat="1" ht="26.25" hidden="1" customHeight="1" x14ac:dyDescent="0.25">
      <c r="A28" s="205">
        <f>'02.27 (v2)'!A30</f>
        <v>0</v>
      </c>
      <c r="B28" s="363">
        <f>'02.27 (v2)'!F30</f>
        <v>0</v>
      </c>
      <c r="C28" s="206">
        <f>'02.27 (v2)'!H30</f>
        <v>0</v>
      </c>
      <c r="D28" s="207"/>
      <c r="E28" s="208">
        <f t="shared" si="1"/>
        <v>0</v>
      </c>
      <c r="F28" s="209"/>
      <c r="G28" s="209"/>
      <c r="H28" s="210">
        <f t="shared" si="2"/>
        <v>0</v>
      </c>
      <c r="I28" s="211"/>
      <c r="J28" s="212">
        <f t="shared" si="3"/>
        <v>-90</v>
      </c>
      <c r="K28" s="213">
        <f>'02.27 (v3)'!X30</f>
        <v>0</v>
      </c>
      <c r="L28" s="214">
        <f>'02.27 (v3)'!T30</f>
        <v>0</v>
      </c>
      <c r="M28" s="215">
        <f>'02.27 (v3)'!U30</f>
        <v>0</v>
      </c>
      <c r="N28" s="216">
        <f>'02.27 (v3)'!V30</f>
        <v>0</v>
      </c>
      <c r="O28" s="217">
        <f>'02.27 (v3)'!W30</f>
        <v>0</v>
      </c>
      <c r="P28" s="214"/>
      <c r="Q28" s="218"/>
      <c r="R28" s="469">
        <f>'02.27 (v3)'!Y30</f>
        <v>0</v>
      </c>
      <c r="S28" s="470"/>
      <c r="T28" s="470"/>
      <c r="U28" s="470"/>
      <c r="V28" s="470"/>
      <c r="W28" s="215" t="s">
        <v>12</v>
      </c>
      <c r="X28" s="215"/>
      <c r="Y28" s="215"/>
    </row>
    <row r="29" spans="1:25" s="219" customFormat="1" ht="26.25" hidden="1" customHeight="1" x14ac:dyDescent="0.25">
      <c r="A29" s="205">
        <f>'02.27 (v2)'!A31</f>
        <v>0</v>
      </c>
      <c r="B29" s="363">
        <f>'02.27 (v2)'!F31</f>
        <v>0</v>
      </c>
      <c r="C29" s="206">
        <f>'02.27 (v2)'!H31</f>
        <v>0</v>
      </c>
      <c r="D29" s="207"/>
      <c r="E29" s="208">
        <f t="shared" si="1"/>
        <v>0</v>
      </c>
      <c r="F29" s="209"/>
      <c r="G29" s="209"/>
      <c r="H29" s="210">
        <f t="shared" si="2"/>
        <v>0</v>
      </c>
      <c r="I29" s="211"/>
      <c r="J29" s="212">
        <f t="shared" si="3"/>
        <v>-90</v>
      </c>
      <c r="K29" s="213">
        <f>'02.27 (v3)'!X31</f>
        <v>0</v>
      </c>
      <c r="L29" s="214">
        <f>'02.27 (v3)'!T31</f>
        <v>0</v>
      </c>
      <c r="M29" s="215">
        <f>'02.27 (v3)'!U31</f>
        <v>0</v>
      </c>
      <c r="N29" s="216">
        <f>'02.27 (v3)'!V31</f>
        <v>0</v>
      </c>
      <c r="O29" s="217">
        <f>'02.27 (v3)'!W31</f>
        <v>0</v>
      </c>
      <c r="P29" s="214"/>
      <c r="Q29" s="218"/>
      <c r="R29" s="469">
        <f>'02.27 (v3)'!Y31</f>
        <v>0</v>
      </c>
      <c r="S29" s="470"/>
      <c r="T29" s="470"/>
      <c r="U29" s="470"/>
      <c r="V29" s="470"/>
      <c r="W29" s="215" t="s">
        <v>12</v>
      </c>
      <c r="X29" s="215"/>
      <c r="Y29" s="215"/>
    </row>
    <row r="30" spans="1:25" s="219" customFormat="1" ht="26.25" hidden="1" customHeight="1" x14ac:dyDescent="0.25">
      <c r="A30" s="205">
        <f>'02.27 (v2)'!A32</f>
        <v>0</v>
      </c>
      <c r="B30" s="363">
        <f>'02.27 (v2)'!F32</f>
        <v>0</v>
      </c>
      <c r="C30" s="206">
        <f>'02.27 (v2)'!H32</f>
        <v>0</v>
      </c>
      <c r="D30" s="207"/>
      <c r="E30" s="208">
        <f t="shared" si="1"/>
        <v>0</v>
      </c>
      <c r="F30" s="209"/>
      <c r="G30" s="209"/>
      <c r="H30" s="210">
        <f t="shared" si="2"/>
        <v>0</v>
      </c>
      <c r="I30" s="211"/>
      <c r="J30" s="212">
        <f t="shared" si="3"/>
        <v>-90</v>
      </c>
      <c r="K30" s="213">
        <f>'02.27 (v3)'!X32</f>
        <v>0</v>
      </c>
      <c r="L30" s="214">
        <f>'02.27 (v3)'!T32</f>
        <v>0</v>
      </c>
      <c r="M30" s="215">
        <f>'02.27 (v3)'!U32</f>
        <v>0</v>
      </c>
      <c r="N30" s="216">
        <f>'02.27 (v3)'!V32</f>
        <v>0</v>
      </c>
      <c r="O30" s="217">
        <f>'02.27 (v3)'!W32</f>
        <v>0</v>
      </c>
      <c r="P30" s="214"/>
      <c r="Q30" s="218"/>
      <c r="R30" s="469">
        <f>'02.27 (v3)'!Y32</f>
        <v>0</v>
      </c>
      <c r="S30" s="470"/>
      <c r="T30" s="470"/>
      <c r="U30" s="470"/>
      <c r="V30" s="470"/>
      <c r="W30" s="215" t="s">
        <v>12</v>
      </c>
      <c r="X30" s="215"/>
      <c r="Y30" s="215"/>
    </row>
    <row r="31" spans="1:25" s="219" customFormat="1" ht="26.25" hidden="1" customHeight="1" x14ac:dyDescent="0.25">
      <c r="A31" s="205">
        <f>'02.27 (v2)'!A33</f>
        <v>0</v>
      </c>
      <c r="B31" s="363">
        <f>'02.27 (v2)'!F33</f>
        <v>0</v>
      </c>
      <c r="C31" s="206">
        <f>'02.27 (v2)'!H33</f>
        <v>0</v>
      </c>
      <c r="D31" s="207"/>
      <c r="E31" s="208">
        <f t="shared" si="1"/>
        <v>0</v>
      </c>
      <c r="F31" s="209"/>
      <c r="G31" s="209"/>
      <c r="H31" s="210">
        <f t="shared" si="2"/>
        <v>0</v>
      </c>
      <c r="I31" s="211"/>
      <c r="J31" s="212">
        <f t="shared" si="3"/>
        <v>-90</v>
      </c>
      <c r="K31" s="213">
        <f>'02.27 (v3)'!X33</f>
        <v>0</v>
      </c>
      <c r="L31" s="214">
        <f>'02.27 (v3)'!T33</f>
        <v>0</v>
      </c>
      <c r="M31" s="215">
        <f>'02.27 (v3)'!U33</f>
        <v>0</v>
      </c>
      <c r="N31" s="216">
        <f>'02.27 (v3)'!V33</f>
        <v>0</v>
      </c>
      <c r="O31" s="217">
        <f>'02.27 (v3)'!W33</f>
        <v>0</v>
      </c>
      <c r="P31" s="214"/>
      <c r="Q31" s="218"/>
      <c r="R31" s="469">
        <f>'02.27 (v3)'!Y33</f>
        <v>0</v>
      </c>
      <c r="S31" s="470"/>
      <c r="T31" s="470"/>
      <c r="U31" s="470"/>
      <c r="V31" s="470"/>
      <c r="W31" s="215" t="s">
        <v>12</v>
      </c>
      <c r="X31" s="215"/>
      <c r="Y31" s="215"/>
    </row>
    <row r="32" spans="1:25" s="219" customFormat="1" ht="26.25" hidden="1" customHeight="1" x14ac:dyDescent="0.25">
      <c r="A32" s="205">
        <f>'02.27 (v2)'!A34</f>
        <v>0</v>
      </c>
      <c r="B32" s="363">
        <f>'02.27 (v2)'!F34</f>
        <v>0</v>
      </c>
      <c r="C32" s="206">
        <f>'02.27 (v2)'!H34</f>
        <v>0</v>
      </c>
      <c r="D32" s="207"/>
      <c r="E32" s="208">
        <f t="shared" si="1"/>
        <v>0</v>
      </c>
      <c r="F32" s="209"/>
      <c r="G32" s="209"/>
      <c r="H32" s="210">
        <f t="shared" si="2"/>
        <v>0</v>
      </c>
      <c r="I32" s="211"/>
      <c r="J32" s="212">
        <f t="shared" si="3"/>
        <v>-90</v>
      </c>
      <c r="K32" s="213">
        <f>'02.27 (v3)'!X34</f>
        <v>0</v>
      </c>
      <c r="L32" s="214">
        <f>'02.27 (v3)'!T34</f>
        <v>0</v>
      </c>
      <c r="M32" s="215">
        <f>'02.27 (v3)'!U34</f>
        <v>0</v>
      </c>
      <c r="N32" s="216">
        <f>'02.27 (v3)'!V34</f>
        <v>0</v>
      </c>
      <c r="O32" s="217">
        <f>'02.27 (v3)'!W34</f>
        <v>0</v>
      </c>
      <c r="P32" s="214"/>
      <c r="Q32" s="218"/>
      <c r="R32" s="469">
        <f>'02.27 (v3)'!Y34</f>
        <v>0</v>
      </c>
      <c r="S32" s="470"/>
      <c r="T32" s="470"/>
      <c r="U32" s="470"/>
      <c r="V32" s="470"/>
      <c r="W32" s="215" t="s">
        <v>12</v>
      </c>
      <c r="X32" s="215"/>
      <c r="Y32" s="215"/>
    </row>
    <row r="33" spans="1:26" s="219" customFormat="1" ht="26.25" hidden="1" customHeight="1" x14ac:dyDescent="0.25">
      <c r="A33" s="205">
        <f>'02.27 (v2)'!A35</f>
        <v>0</v>
      </c>
      <c r="B33" s="363">
        <f>'02.27 (v2)'!F35</f>
        <v>0</v>
      </c>
      <c r="C33" s="206">
        <f>'02.27 (v2)'!H35</f>
        <v>0</v>
      </c>
      <c r="D33" s="207"/>
      <c r="E33" s="208">
        <f t="shared" si="1"/>
        <v>0</v>
      </c>
      <c r="F33" s="209"/>
      <c r="G33" s="209"/>
      <c r="H33" s="210">
        <f t="shared" si="2"/>
        <v>0</v>
      </c>
      <c r="I33" s="211"/>
      <c r="J33" s="212">
        <f t="shared" si="3"/>
        <v>-90</v>
      </c>
      <c r="K33" s="213">
        <f>'02.27 (v3)'!X35</f>
        <v>0</v>
      </c>
      <c r="L33" s="214">
        <f>'02.27 (v3)'!T35</f>
        <v>0</v>
      </c>
      <c r="M33" s="215">
        <f>'02.27 (v3)'!U35</f>
        <v>0</v>
      </c>
      <c r="N33" s="216">
        <f>'02.27 (v3)'!V35</f>
        <v>0</v>
      </c>
      <c r="O33" s="217">
        <f>'02.27 (v3)'!W35</f>
        <v>0</v>
      </c>
      <c r="P33" s="214"/>
      <c r="Q33" s="218"/>
      <c r="R33" s="469">
        <f>'02.27 (v3)'!Y35</f>
        <v>0</v>
      </c>
      <c r="S33" s="470"/>
      <c r="T33" s="470"/>
      <c r="U33" s="470"/>
      <c r="V33" s="470"/>
      <c r="W33" s="215" t="s">
        <v>12</v>
      </c>
      <c r="X33" s="215"/>
      <c r="Y33" s="215"/>
    </row>
    <row r="34" spans="1:26" s="219" customFormat="1" ht="26.25" hidden="1" customHeight="1" x14ac:dyDescent="0.25">
      <c r="A34" s="205">
        <f>'02.27 (v2)'!A36</f>
        <v>0</v>
      </c>
      <c r="B34" s="363">
        <f>'02.27 (v2)'!F36</f>
        <v>0</v>
      </c>
      <c r="C34" s="206">
        <f>'02.27 (v2)'!H36</f>
        <v>0</v>
      </c>
      <c r="D34" s="207"/>
      <c r="E34" s="208">
        <f t="shared" si="1"/>
        <v>0</v>
      </c>
      <c r="F34" s="209"/>
      <c r="G34" s="209"/>
      <c r="H34" s="210">
        <f t="shared" si="2"/>
        <v>0</v>
      </c>
      <c r="I34" s="211"/>
      <c r="J34" s="212">
        <f t="shared" si="3"/>
        <v>-90</v>
      </c>
      <c r="K34" s="213">
        <f>'02.27 (v3)'!X36</f>
        <v>0</v>
      </c>
      <c r="L34" s="214">
        <f>'02.27 (v3)'!T36</f>
        <v>0</v>
      </c>
      <c r="M34" s="215">
        <f>'02.27 (v3)'!U36</f>
        <v>0</v>
      </c>
      <c r="N34" s="216">
        <f>'02.27 (v3)'!V36</f>
        <v>0</v>
      </c>
      <c r="O34" s="217">
        <f>'02.27 (v3)'!W36</f>
        <v>0</v>
      </c>
      <c r="P34" s="214"/>
      <c r="Q34" s="218"/>
      <c r="R34" s="469">
        <f>'02.27 (v3)'!Y36</f>
        <v>0</v>
      </c>
      <c r="S34" s="470"/>
      <c r="T34" s="470"/>
      <c r="U34" s="470"/>
      <c r="V34" s="470"/>
      <c r="W34" s="215" t="s">
        <v>12</v>
      </c>
      <c r="X34" s="215"/>
      <c r="Y34" s="215"/>
    </row>
    <row r="35" spans="1:26" s="219" customFormat="1" ht="26.25" hidden="1" customHeight="1" x14ac:dyDescent="0.25">
      <c r="A35" s="205">
        <f>'02.27 (v2)'!A37</f>
        <v>0</v>
      </c>
      <c r="B35" s="363">
        <f>'02.27 (v2)'!F37</f>
        <v>0</v>
      </c>
      <c r="C35" s="206">
        <f>'02.27 (v2)'!H37</f>
        <v>0</v>
      </c>
      <c r="D35" s="207"/>
      <c r="E35" s="208">
        <f t="shared" si="1"/>
        <v>0</v>
      </c>
      <c r="F35" s="209"/>
      <c r="G35" s="209"/>
      <c r="H35" s="210">
        <f t="shared" si="2"/>
        <v>0</v>
      </c>
      <c r="I35" s="211"/>
      <c r="J35" s="212">
        <f t="shared" si="3"/>
        <v>-90</v>
      </c>
      <c r="K35" s="213">
        <f>'02.27 (v3)'!X37</f>
        <v>0</v>
      </c>
      <c r="L35" s="214">
        <f>'02.27 (v3)'!T37</f>
        <v>0</v>
      </c>
      <c r="M35" s="215">
        <f>'02.27 (v3)'!U37</f>
        <v>0</v>
      </c>
      <c r="N35" s="216">
        <f>'02.27 (v3)'!V37</f>
        <v>0</v>
      </c>
      <c r="O35" s="217">
        <f>'02.27 (v3)'!W37</f>
        <v>0</v>
      </c>
      <c r="P35" s="214"/>
      <c r="Q35" s="218"/>
      <c r="R35" s="469">
        <f>'02.27 (v3)'!Y37</f>
        <v>0</v>
      </c>
      <c r="S35" s="470"/>
      <c r="T35" s="470"/>
      <c r="U35" s="470"/>
      <c r="V35" s="470"/>
      <c r="W35" s="215" t="s">
        <v>12</v>
      </c>
      <c r="X35" s="215"/>
      <c r="Y35" s="215"/>
    </row>
    <row r="36" spans="1:26" s="219" customFormat="1" ht="26.25" hidden="1" customHeight="1" x14ac:dyDescent="0.25">
      <c r="A36" s="205">
        <f>'02.27 (v2)'!A38</f>
        <v>0</v>
      </c>
      <c r="B36" s="363">
        <f>'02.27 (v2)'!F38</f>
        <v>0</v>
      </c>
      <c r="C36" s="206">
        <f>'02.27 (v2)'!H38</f>
        <v>0</v>
      </c>
      <c r="D36" s="207"/>
      <c r="E36" s="208">
        <f t="shared" si="1"/>
        <v>0</v>
      </c>
      <c r="F36" s="209"/>
      <c r="G36" s="209"/>
      <c r="H36" s="210">
        <f t="shared" si="2"/>
        <v>0</v>
      </c>
      <c r="I36" s="211"/>
      <c r="J36" s="212">
        <f t="shared" si="3"/>
        <v>-90</v>
      </c>
      <c r="K36" s="213">
        <f>'02.27 (v3)'!X38</f>
        <v>0</v>
      </c>
      <c r="L36" s="214">
        <f>'02.27 (v3)'!T38</f>
        <v>0</v>
      </c>
      <c r="M36" s="215">
        <f>'02.27 (v3)'!U38</f>
        <v>0</v>
      </c>
      <c r="N36" s="216">
        <f>'02.27 (v3)'!V38</f>
        <v>0</v>
      </c>
      <c r="O36" s="217">
        <f>'02.27 (v3)'!W38</f>
        <v>0</v>
      </c>
      <c r="P36" s="214"/>
      <c r="Q36" s="218"/>
      <c r="R36" s="469">
        <f>'02.27 (v3)'!Y38</f>
        <v>0</v>
      </c>
      <c r="S36" s="470"/>
      <c r="T36" s="470"/>
      <c r="U36" s="470"/>
      <c r="V36" s="470"/>
      <c r="W36" s="215" t="s">
        <v>12</v>
      </c>
      <c r="X36" s="215"/>
      <c r="Y36" s="215"/>
    </row>
    <row r="37" spans="1:26" s="219" customFormat="1" ht="26.25" hidden="1" customHeight="1" x14ac:dyDescent="0.25">
      <c r="A37" s="102">
        <v>0.41666666666666669</v>
      </c>
      <c r="B37" s="106" t="str">
        <f>'02.27 (v2)'!F39</f>
        <v>Joy</v>
      </c>
      <c r="C37" s="108" t="s">
        <v>12</v>
      </c>
      <c r="D37" s="109" t="s">
        <v>12</v>
      </c>
      <c r="E37" s="208" t="s">
        <v>12</v>
      </c>
      <c r="F37" s="209" t="s">
        <v>12</v>
      </c>
      <c r="G37" s="209" t="s">
        <v>12</v>
      </c>
      <c r="H37" s="210" t="s">
        <v>12</v>
      </c>
      <c r="I37" s="211" t="s">
        <v>12</v>
      </c>
      <c r="J37" s="212" t="e">
        <f t="shared" si="3"/>
        <v>#VALUE!</v>
      </c>
      <c r="K37" s="364" t="s">
        <v>12</v>
      </c>
      <c r="L37" s="365" t="s">
        <v>12</v>
      </c>
      <c r="M37" s="366" t="s">
        <v>12</v>
      </c>
      <c r="N37" s="367" t="s">
        <v>12</v>
      </c>
      <c r="O37" s="368" t="s">
        <v>12</v>
      </c>
      <c r="P37" s="365" t="s">
        <v>12</v>
      </c>
      <c r="Q37" s="369" t="s">
        <v>12</v>
      </c>
      <c r="R37" s="467" t="str">
        <f>'02.27 (v3)'!Y39</f>
        <v>Group A, Lunches, 
No Photos</v>
      </c>
      <c r="S37" s="468"/>
      <c r="T37" s="468"/>
      <c r="U37" s="468"/>
      <c r="V37" s="468"/>
      <c r="W37" s="366" t="s">
        <v>12</v>
      </c>
      <c r="X37" s="366" t="s">
        <v>12</v>
      </c>
      <c r="Y37" s="366" t="s">
        <v>12</v>
      </c>
    </row>
    <row r="38" spans="1:26" s="219" customFormat="1" ht="26.25" hidden="1" customHeight="1" x14ac:dyDescent="0.25">
      <c r="A38" s="115" t="s">
        <v>39</v>
      </c>
      <c r="B38" s="120" t="str">
        <f>'02.27 (v2)'!F45</f>
        <v>Ted,Cliff</v>
      </c>
      <c r="C38" s="122" t="s">
        <v>12</v>
      </c>
      <c r="D38" s="123" t="s">
        <v>12</v>
      </c>
      <c r="E38" s="208" t="s">
        <v>12</v>
      </c>
      <c r="F38" s="355" t="s">
        <v>12</v>
      </c>
      <c r="G38" s="355" t="s">
        <v>12</v>
      </c>
      <c r="H38" s="210" t="s">
        <v>12</v>
      </c>
      <c r="I38" s="356" t="s">
        <v>12</v>
      </c>
      <c r="J38" s="212" t="e">
        <f t="shared" ref="J38" si="4">IF(ISBLANK(I38),-90,(I38-SUM(L38:Q38,K38)))</f>
        <v>#VALUE!</v>
      </c>
      <c r="K38" s="357" t="s">
        <v>12</v>
      </c>
      <c r="L38" s="358" t="s">
        <v>12</v>
      </c>
      <c r="M38" s="355" t="s">
        <v>12</v>
      </c>
      <c r="N38" s="359" t="s">
        <v>12</v>
      </c>
      <c r="O38" s="360" t="s">
        <v>12</v>
      </c>
      <c r="P38" s="358" t="s">
        <v>12</v>
      </c>
      <c r="Q38" s="361" t="s">
        <v>12</v>
      </c>
      <c r="R38" s="465" t="str">
        <f>'02.27 (v3)'!Y40</f>
        <v>Group B, Lunches, 
No Photos</v>
      </c>
      <c r="S38" s="466"/>
      <c r="T38" s="466"/>
      <c r="U38" s="466"/>
      <c r="V38" s="466"/>
      <c r="W38" s="355" t="s">
        <v>12</v>
      </c>
      <c r="X38" s="355" t="s">
        <v>12</v>
      </c>
      <c r="Y38" s="355" t="s">
        <v>12</v>
      </c>
    </row>
    <row r="39" spans="1:26" s="219" customFormat="1" ht="49.5" hidden="1" customHeight="1" x14ac:dyDescent="0.25">
      <c r="A39" s="277"/>
      <c r="B39" s="362"/>
      <c r="C39" s="220" t="s">
        <v>12</v>
      </c>
      <c r="D39" s="221" t="s">
        <v>12</v>
      </c>
      <c r="E39" s="208" t="s">
        <v>12</v>
      </c>
      <c r="F39" s="222" t="s">
        <v>12</v>
      </c>
      <c r="G39" s="223" t="s">
        <v>12</v>
      </c>
      <c r="H39" s="210" t="s">
        <v>12</v>
      </c>
      <c r="I39" s="224" t="s">
        <v>12</v>
      </c>
      <c r="J39" s="212" t="e">
        <f t="shared" ref="J39" si="5">IF(ISBLANK(I39),-90,(I39-SUM(L39:Q39,K39)))</f>
        <v>#VALUE!</v>
      </c>
      <c r="K39" s="225" t="s">
        <v>12</v>
      </c>
      <c r="L39" s="226" t="s">
        <v>12</v>
      </c>
      <c r="M39" s="227" t="s">
        <v>12</v>
      </c>
      <c r="N39" s="228" t="s">
        <v>12</v>
      </c>
      <c r="O39" s="229" t="s">
        <v>12</v>
      </c>
      <c r="P39" s="226" t="s">
        <v>12</v>
      </c>
      <c r="Q39" s="230" t="s">
        <v>12</v>
      </c>
      <c r="R39" s="459" t="str">
        <f>'02.27 (v3)'!Y41</f>
        <v>Group C, Lunches, 
No Photos</v>
      </c>
      <c r="S39" s="460"/>
      <c r="T39" s="460"/>
      <c r="U39" s="460"/>
      <c r="V39" s="460"/>
      <c r="W39" s="223"/>
      <c r="X39" s="223" t="s">
        <v>12</v>
      </c>
      <c r="Y39" s="223" t="s">
        <v>12</v>
      </c>
    </row>
    <row r="40" spans="1:26" ht="7.5" customHeight="1" thickBot="1" x14ac:dyDescent="0.3">
      <c r="A40" s="231"/>
      <c r="B40" s="232"/>
      <c r="C40" s="233"/>
      <c r="D40" s="234"/>
      <c r="E40" s="235">
        <v>0</v>
      </c>
      <c r="F40" s="236"/>
      <c r="G40" s="236"/>
      <c r="H40" s="237">
        <v>0</v>
      </c>
      <c r="I40" s="238"/>
      <c r="J40" s="239"/>
      <c r="K40" s="240"/>
      <c r="L40" s="241"/>
      <c r="M40" s="236"/>
      <c r="N40" s="242"/>
      <c r="O40" s="243"/>
      <c r="P40" s="244"/>
      <c r="Q40" s="245"/>
      <c r="R40" s="461"/>
      <c r="S40" s="462"/>
      <c r="T40" s="462"/>
      <c r="U40" s="462"/>
      <c r="V40" s="462"/>
      <c r="W40" s="281"/>
      <c r="X40" s="281"/>
      <c r="Y40" s="281"/>
    </row>
    <row r="41" spans="1:26" s="246" customFormat="1" ht="30.75" customHeight="1" x14ac:dyDescent="0.25">
      <c r="B41" s="247"/>
      <c r="D41" s="248"/>
      <c r="E41" s="249">
        <f>SUM(E2:E40)</f>
        <v>20</v>
      </c>
      <c r="F41" s="250">
        <f>SUM(F2:F40)</f>
        <v>1</v>
      </c>
      <c r="G41" s="250">
        <f>SUM(G2:G40)</f>
        <v>1</v>
      </c>
      <c r="H41" s="251">
        <f>E41-F41-G41</f>
        <v>18</v>
      </c>
      <c r="I41" s="372">
        <f t="shared" ref="I41:Q41" si="6">SUM(I2:I40)</f>
        <v>19</v>
      </c>
      <c r="J41" s="252" t="e">
        <f t="shared" si="6"/>
        <v>#VALUE!</v>
      </c>
      <c r="K41" s="253">
        <f t="shared" si="6"/>
        <v>10</v>
      </c>
      <c r="L41" s="254">
        <f t="shared" si="6"/>
        <v>0</v>
      </c>
      <c r="M41" s="255">
        <f t="shared" si="6"/>
        <v>0</v>
      </c>
      <c r="N41" s="256">
        <f t="shared" si="6"/>
        <v>8</v>
      </c>
      <c r="O41" s="257">
        <f t="shared" si="6"/>
        <v>0</v>
      </c>
      <c r="P41" s="258">
        <f t="shared" si="6"/>
        <v>0</v>
      </c>
      <c r="Q41" s="255">
        <f t="shared" si="6"/>
        <v>0</v>
      </c>
      <c r="R41" s="259">
        <f>SUM(L41:Q41)</f>
        <v>8</v>
      </c>
      <c r="S41" s="463" t="s">
        <v>64</v>
      </c>
      <c r="T41" s="464"/>
      <c r="U41" s="464"/>
      <c r="V41" s="464"/>
      <c r="W41" s="280">
        <f>SUM(W2:W40)</f>
        <v>227</v>
      </c>
      <c r="X41" s="280">
        <f>SUM(X2:X40)</f>
        <v>28</v>
      </c>
      <c r="Y41" s="280">
        <f>SUM(Y2:Y40)</f>
        <v>0</v>
      </c>
      <c r="Z41" s="260">
        <f>SUM(X41:Y41)</f>
        <v>28</v>
      </c>
    </row>
    <row r="42" spans="1:26" ht="120.75" thickBot="1" x14ac:dyDescent="0.3">
      <c r="E42" s="262" t="s">
        <v>65</v>
      </c>
      <c r="F42" s="263" t="s">
        <v>66</v>
      </c>
      <c r="G42" s="263" t="s">
        <v>67</v>
      </c>
      <c r="H42" s="264" t="s">
        <v>52</v>
      </c>
      <c r="I42" s="373" t="s">
        <v>68</v>
      </c>
      <c r="J42" s="265" t="s">
        <v>54</v>
      </c>
      <c r="K42" s="266" t="s">
        <v>55</v>
      </c>
      <c r="L42" s="267" t="s">
        <v>56</v>
      </c>
      <c r="M42" s="268" t="s">
        <v>57</v>
      </c>
      <c r="N42" s="269" t="s">
        <v>58</v>
      </c>
      <c r="O42" s="270" t="s">
        <v>14</v>
      </c>
      <c r="P42" s="271" t="s">
        <v>69</v>
      </c>
      <c r="Q42" s="268" t="s">
        <v>70</v>
      </c>
      <c r="R42" s="272" t="s">
        <v>71</v>
      </c>
      <c r="S42" s="456"/>
      <c r="T42" s="457"/>
      <c r="U42" s="457"/>
      <c r="V42" s="458"/>
    </row>
    <row r="43" spans="1:26" s="261" customFormat="1" x14ac:dyDescent="0.25">
      <c r="A43"/>
      <c r="B43" s="25"/>
      <c r="I43" s="273">
        <f>I41+G41</f>
        <v>20</v>
      </c>
      <c r="J43" s="246"/>
      <c r="K43" s="274"/>
      <c r="M43" s="261">
        <f>L41+M41</f>
        <v>0</v>
      </c>
      <c r="R43" s="275"/>
      <c r="S43" s="275"/>
      <c r="T43" s="275"/>
      <c r="U43" s="275"/>
      <c r="V43" s="275"/>
      <c r="W43" s="246"/>
      <c r="X43" s="246"/>
      <c r="Y43" s="246"/>
    </row>
    <row r="44" spans="1:26" s="261" customFormat="1" x14ac:dyDescent="0.25">
      <c r="A44"/>
      <c r="B44" s="25"/>
      <c r="E44" s="276"/>
      <c r="I44" s="273"/>
      <c r="J44" s="246"/>
      <c r="K44" s="274"/>
      <c r="R44" s="275"/>
      <c r="S44" s="275"/>
      <c r="T44" s="275"/>
      <c r="U44" s="275"/>
      <c r="V44" s="275"/>
      <c r="W44" s="246"/>
      <c r="X44" s="246"/>
      <c r="Y44" s="246"/>
    </row>
  </sheetData>
  <mergeCells count="42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7:V37"/>
    <mergeCell ref="R31:V31"/>
    <mergeCell ref="R32:V32"/>
    <mergeCell ref="R33:V33"/>
    <mergeCell ref="R34:V34"/>
    <mergeCell ref="R35:V35"/>
    <mergeCell ref="R36:V36"/>
    <mergeCell ref="S42:V42"/>
    <mergeCell ref="R39:V39"/>
    <mergeCell ref="R40:V40"/>
    <mergeCell ref="S41:V41"/>
    <mergeCell ref="R38:V38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02.27 (v2)</vt:lpstr>
      <vt:lpstr>02.27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2024-03-05T23:33:36Z</cp:lastPrinted>
  <dcterms:created xsi:type="dcterms:W3CDTF">2010-01-10T05:59:46Z</dcterms:created>
  <dcterms:modified xsi:type="dcterms:W3CDTF">2024-03-05T23:40:14Z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